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MAN YADAV\Desktop\"/>
    </mc:Choice>
  </mc:AlternateContent>
  <xr:revisionPtr revIDLastSave="0" documentId="13_ncr:1_{BCEA5DD6-A082-4D5E-829A-39BF52BAE857}" xr6:coauthVersionLast="47" xr6:coauthVersionMax="47" xr10:uidLastSave="{00000000-0000-0000-0000-000000000000}"/>
  <bookViews>
    <workbookView xWindow="-110" yWindow="-110" windowWidth="29020" windowHeight="17500" xr2:uid="{B18F2BBC-8B22-46A3-9E4E-015413C2030F}"/>
  </bookViews>
  <sheets>
    <sheet name="25.05.24   " sheetId="1" r:id="rId1"/>
  </sheets>
  <definedNames>
    <definedName name="_xlnm.Print_Area" localSheetId="0">'25.05.24   '!$A$1:$Y$79</definedName>
    <definedName name="_xlnm.Print_Titles" localSheetId="0">'25.05.24   '!$5:$8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7" i="1" l="1"/>
  <c r="X78" i="1" s="1"/>
  <c r="V77" i="1"/>
  <c r="V78" i="1" s="1"/>
  <c r="S77" i="1"/>
  <c r="S78" i="1" s="1"/>
  <c r="Q77" i="1"/>
  <c r="Q78" i="1" s="1"/>
  <c r="F77" i="1"/>
  <c r="F78" i="1" s="1"/>
  <c r="D77" i="1"/>
  <c r="D78" i="1" s="1"/>
  <c r="U76" i="1"/>
  <c r="W76" i="1" s="1"/>
  <c r="G76" i="1"/>
  <c r="U75" i="1"/>
  <c r="W75" i="1" s="1"/>
  <c r="E75" i="1"/>
  <c r="U74" i="1"/>
  <c r="W74" i="1" s="1"/>
  <c r="E74" i="1"/>
  <c r="U73" i="1"/>
  <c r="W73" i="1" s="1"/>
  <c r="E73" i="1"/>
  <c r="U72" i="1"/>
  <c r="W72" i="1" s="1"/>
  <c r="E72" i="1"/>
  <c r="U71" i="1"/>
  <c r="W71" i="1" s="1"/>
  <c r="E71" i="1"/>
  <c r="U70" i="1"/>
  <c r="W70" i="1" s="1"/>
  <c r="E70" i="1"/>
  <c r="U69" i="1"/>
  <c r="W69" i="1" s="1"/>
  <c r="U68" i="1"/>
  <c r="W68" i="1" s="1"/>
  <c r="E68" i="1"/>
  <c r="U67" i="1"/>
  <c r="W67" i="1" s="1"/>
  <c r="E67" i="1"/>
  <c r="E77" i="1" s="1"/>
  <c r="E78" i="1" s="1"/>
  <c r="U66" i="1"/>
  <c r="W66" i="1" s="1"/>
  <c r="G66" i="1"/>
  <c r="U65" i="1"/>
  <c r="W65" i="1" s="1"/>
  <c r="G65" i="1"/>
  <c r="U64" i="1"/>
  <c r="W64" i="1" s="1"/>
  <c r="G64" i="1"/>
  <c r="U63" i="1"/>
  <c r="W63" i="1" s="1"/>
  <c r="K63" i="1"/>
  <c r="U62" i="1"/>
  <c r="W62" i="1" s="1"/>
  <c r="U61" i="1"/>
  <c r="T61" i="1"/>
  <c r="K61" i="1"/>
  <c r="X59" i="1"/>
  <c r="V59" i="1"/>
  <c r="S59" i="1"/>
  <c r="Q59" i="1"/>
  <c r="J59" i="1"/>
  <c r="J78" i="1" s="1"/>
  <c r="F59" i="1"/>
  <c r="D59" i="1"/>
  <c r="W58" i="1"/>
  <c r="T58" i="1"/>
  <c r="K58" i="1"/>
  <c r="G58" i="1"/>
  <c r="W57" i="1"/>
  <c r="T57" i="1"/>
  <c r="K57" i="1"/>
  <c r="E57" i="1"/>
  <c r="W56" i="1"/>
  <c r="U56" i="1"/>
  <c r="T56" i="1"/>
  <c r="K56" i="1"/>
  <c r="G56" i="1"/>
  <c r="E56" i="1"/>
  <c r="U55" i="1"/>
  <c r="W55" i="1" s="1"/>
  <c r="T55" i="1"/>
  <c r="K55" i="1"/>
  <c r="W54" i="1"/>
  <c r="U54" i="1"/>
  <c r="T54" i="1"/>
  <c r="I54" i="1"/>
  <c r="I59" i="1" s="1"/>
  <c r="I78" i="1" s="1"/>
  <c r="G54" i="1"/>
  <c r="G59" i="1" s="1"/>
  <c r="E54" i="1"/>
  <c r="W53" i="1"/>
  <c r="U53" i="1"/>
  <c r="T53" i="1"/>
  <c r="K53" i="1"/>
  <c r="U52" i="1"/>
  <c r="W52" i="1" s="1"/>
  <c r="T52" i="1"/>
  <c r="K52" i="1"/>
  <c r="U51" i="1"/>
  <c r="W51" i="1" s="1"/>
  <c r="T51" i="1"/>
  <c r="K51" i="1"/>
  <c r="E51" i="1"/>
  <c r="E59" i="1" s="1"/>
  <c r="U50" i="1"/>
  <c r="W50" i="1" s="1"/>
  <c r="T50" i="1"/>
  <c r="K50" i="1"/>
  <c r="E50" i="1"/>
  <c r="W49" i="1"/>
  <c r="U49" i="1"/>
  <c r="T49" i="1"/>
  <c r="K49" i="1"/>
  <c r="U48" i="1"/>
  <c r="W48" i="1" s="1"/>
  <c r="T48" i="1"/>
  <c r="K48" i="1"/>
  <c r="W47" i="1"/>
  <c r="U47" i="1"/>
  <c r="T47" i="1"/>
  <c r="K47" i="1"/>
  <c r="W46" i="1"/>
  <c r="U46" i="1"/>
  <c r="T46" i="1"/>
  <c r="K46" i="1"/>
  <c r="U45" i="1"/>
  <c r="W45" i="1" s="1"/>
  <c r="T45" i="1"/>
  <c r="K45" i="1"/>
  <c r="W44" i="1"/>
  <c r="U44" i="1"/>
  <c r="U59" i="1" s="1"/>
  <c r="T44" i="1"/>
  <c r="K44" i="1"/>
  <c r="X42" i="1"/>
  <c r="V42" i="1"/>
  <c r="S42" i="1"/>
  <c r="Q42" i="1"/>
  <c r="K42" i="1"/>
  <c r="J42" i="1"/>
  <c r="I42" i="1"/>
  <c r="G42" i="1"/>
  <c r="F42" i="1"/>
  <c r="E42" i="1"/>
  <c r="D42" i="1"/>
  <c r="W41" i="1"/>
  <c r="U41" i="1"/>
  <c r="T41" i="1"/>
  <c r="K41" i="1"/>
  <c r="U40" i="1"/>
  <c r="W40" i="1" s="1"/>
  <c r="K40" i="1"/>
  <c r="W39" i="1"/>
  <c r="U39" i="1"/>
  <c r="K39" i="1"/>
  <c r="W38" i="1"/>
  <c r="U38" i="1"/>
  <c r="W37" i="1"/>
  <c r="U37" i="1"/>
  <c r="W36" i="1"/>
  <c r="U36" i="1"/>
  <c r="U35" i="1"/>
  <c r="W35" i="1" s="1"/>
  <c r="U34" i="1"/>
  <c r="W34" i="1" s="1"/>
  <c r="U33" i="1"/>
  <c r="W33" i="1" s="1"/>
  <c r="W32" i="1"/>
  <c r="U32" i="1"/>
  <c r="E32" i="1"/>
  <c r="U31" i="1"/>
  <c r="W31" i="1" s="1"/>
  <c r="U30" i="1"/>
  <c r="W30" i="1" s="1"/>
  <c r="W29" i="1"/>
  <c r="U29" i="1"/>
  <c r="W28" i="1"/>
  <c r="U28" i="1"/>
  <c r="U27" i="1"/>
  <c r="W27" i="1" s="1"/>
  <c r="W26" i="1"/>
  <c r="U26" i="1"/>
  <c r="U25" i="1"/>
  <c r="W25" i="1" s="1"/>
  <c r="U24" i="1"/>
  <c r="W24" i="1" s="1"/>
  <c r="K24" i="1"/>
  <c r="U23" i="1"/>
  <c r="W23" i="1" s="1"/>
  <c r="K23" i="1"/>
  <c r="U22" i="1"/>
  <c r="W22" i="1" s="1"/>
  <c r="W21" i="1"/>
  <c r="U21" i="1"/>
  <c r="U20" i="1"/>
  <c r="W20" i="1" s="1"/>
  <c r="U19" i="1"/>
  <c r="W19" i="1" s="1"/>
  <c r="W18" i="1"/>
  <c r="U18" i="1"/>
  <c r="W17" i="1"/>
  <c r="U17" i="1"/>
  <c r="U16" i="1"/>
  <c r="W16" i="1" s="1"/>
  <c r="W15" i="1"/>
  <c r="U15" i="1"/>
  <c r="U14" i="1"/>
  <c r="W14" i="1" s="1"/>
  <c r="U13" i="1"/>
  <c r="U42" i="1" s="1"/>
  <c r="W12" i="1"/>
  <c r="U12" i="1"/>
  <c r="W11" i="1"/>
  <c r="U11" i="1"/>
  <c r="U10" i="1"/>
  <c r="W10" i="1" s="1"/>
  <c r="U77" i="1" l="1"/>
  <c r="U78" i="1" s="1"/>
  <c r="W61" i="1"/>
  <c r="G77" i="1"/>
  <c r="G78" i="1" s="1"/>
  <c r="W59" i="1"/>
  <c r="W77" i="1"/>
  <c r="W13" i="1"/>
  <c r="W42" i="1" s="1"/>
  <c r="K54" i="1"/>
  <c r="K59" i="1" s="1"/>
  <c r="K78" i="1" s="1"/>
  <c r="W78" i="1" l="1"/>
</calcChain>
</file>

<file path=xl/sharedStrings.xml><?xml version="1.0" encoding="utf-8"?>
<sst xmlns="http://schemas.openxmlformats.org/spreadsheetml/2006/main" count="560" uniqueCount="312">
  <si>
    <t>jkT; LoPN xaxk fe'ku&amp;m0iz0</t>
  </si>
  <si>
    <t>uekfe xaxs dk;Zdze esa vUrxZr fuekZ.kk/khu ifj;kstukvksa dh lkIrkfgd izxfr fooj.k</t>
  </si>
  <si>
    <t>25.05.2024</t>
  </si>
  <si>
    <t>¼#0 djksM+ essa½</t>
  </si>
  <si>
    <t>dz-la-</t>
  </si>
  <si>
    <t>;kstuk dk uke</t>
  </si>
  <si>
    <t xml:space="preserve">foRr iks"k.k </t>
  </si>
  <si>
    <t xml:space="preserve">  AA&amp;ES  and date </t>
  </si>
  <si>
    <t>Agreement Cost</t>
  </si>
  <si>
    <t>Date  of completion</t>
  </si>
  <si>
    <t>Previous Progress</t>
  </si>
  <si>
    <t>Weekly Progress</t>
  </si>
  <si>
    <t>Overall Progress</t>
  </si>
  <si>
    <t>Centage (4%+4%) included in total Expenditure</t>
  </si>
  <si>
    <t>Total Expenditure on work cost including O&amp;M col.no17-col.no.17A)</t>
  </si>
  <si>
    <t>Total Expenditure on O&amp;M  including electricity and diesel</t>
  </si>
  <si>
    <t>Remarks</t>
  </si>
  <si>
    <t>Physical Progress</t>
  </si>
  <si>
    <t>Financial  Progress</t>
  </si>
  <si>
    <t>Sanction cost</t>
  </si>
  <si>
    <t>Work Cost</t>
  </si>
  <si>
    <t>Centage</t>
  </si>
  <si>
    <t>Sanction date</t>
  </si>
  <si>
    <t>Capex</t>
  </si>
  <si>
    <t>Opex</t>
  </si>
  <si>
    <t>Total</t>
  </si>
  <si>
    <t>Date of start as per agreement</t>
  </si>
  <si>
    <t>As per AAES</t>
  </si>
  <si>
    <t>As per Agreement</t>
  </si>
  <si>
    <t>Extended date</t>
  </si>
  <si>
    <t xml:space="preserve"> Upto  18.05.2024 (Total)</t>
  </si>
  <si>
    <t>18.05.2024 to 25.05.2024</t>
  </si>
  <si>
    <t xml:space="preserve"> Upto 25.05.2024 (Total)</t>
  </si>
  <si>
    <t>16A</t>
  </si>
  <si>
    <t>16 B</t>
  </si>
  <si>
    <t>16C</t>
  </si>
  <si>
    <t>iw.kZ ;kstuk,a</t>
  </si>
  <si>
    <t>ukWu bZ-,-ih-</t>
  </si>
  <si>
    <t>06.05.10/ 3.01.2019</t>
  </si>
  <si>
    <t>27.4.2015</t>
  </si>
  <si>
    <t>Qjojh&amp;2013</t>
  </si>
  <si>
    <t xml:space="preserve">ekpZ&amp;2016 </t>
  </si>
  <si>
    <t>iw.kZ</t>
  </si>
  <si>
    <t>dk;Z iw.kZ</t>
  </si>
  <si>
    <t>bZ-,-ih-</t>
  </si>
  <si>
    <t>8.12.2010</t>
  </si>
  <si>
    <t>22.02.11</t>
  </si>
  <si>
    <t>6.11.2011</t>
  </si>
  <si>
    <t xml:space="preserve">twu&amp;2016 </t>
  </si>
  <si>
    <t>27.11.13</t>
  </si>
  <si>
    <t>6.12.2011</t>
  </si>
  <si>
    <t>Qjojh&amp;2016</t>
  </si>
  <si>
    <t xml:space="preserve">flrEcj&amp;2016 </t>
  </si>
  <si>
    <t xml:space="preserve">dk;Z iw.kZ] </t>
  </si>
  <si>
    <t>28.09.16</t>
  </si>
  <si>
    <t>10.4.2017</t>
  </si>
  <si>
    <t>vçSy&amp;2018</t>
  </si>
  <si>
    <t>24.02.11</t>
  </si>
  <si>
    <t>20.09.2011</t>
  </si>
  <si>
    <t>vxLr&amp;2012</t>
  </si>
  <si>
    <t>ekpZ&amp;2018</t>
  </si>
  <si>
    <t xml:space="preserve"> bZ-,-ih-</t>
  </si>
  <si>
    <t>04.03.14/ 09.05.2018</t>
  </si>
  <si>
    <t>15.6.2015</t>
  </si>
  <si>
    <t>ebZ&amp;2018</t>
  </si>
  <si>
    <t>7.9.2011</t>
  </si>
  <si>
    <t>vxLr&amp;2013</t>
  </si>
  <si>
    <t xml:space="preserve">dk;Z iw.kZ
</t>
  </si>
  <si>
    <t>19.05.14</t>
  </si>
  <si>
    <t>9.1.2016</t>
  </si>
  <si>
    <t>ebZ&amp;2017</t>
  </si>
  <si>
    <t>flrEcj&amp;2018</t>
  </si>
  <si>
    <t>27.11.13/ 13.09.2019</t>
  </si>
  <si>
    <t>07.4.2015</t>
  </si>
  <si>
    <t>vDVwcj&amp;2018</t>
  </si>
  <si>
    <t>twu&amp;2020</t>
  </si>
  <si>
    <t>31.12.14/  11.11.2019</t>
  </si>
  <si>
    <t>25.6.2016</t>
  </si>
  <si>
    <t>fnlEcj&amp;2017</t>
  </si>
  <si>
    <t>fnlEcj&amp;2018</t>
  </si>
  <si>
    <t xml:space="preserve">uekfe xaxs </t>
  </si>
  <si>
    <t>03.10.16</t>
  </si>
  <si>
    <t>23.5.2017</t>
  </si>
  <si>
    <t>dk;Z iw.kZA</t>
  </si>
  <si>
    <t>20.02.14/ 11.11.2019</t>
  </si>
  <si>
    <t xml:space="preserve">uoEcj&amp;2017 </t>
  </si>
  <si>
    <t>11.06.18</t>
  </si>
  <si>
    <t>17.11.2018</t>
  </si>
  <si>
    <t xml:space="preserve">uoEcj&amp;2019 </t>
  </si>
  <si>
    <t>fnlEcj&amp;2019</t>
  </si>
  <si>
    <t>10.10.17</t>
  </si>
  <si>
    <t>20.9.2018</t>
  </si>
  <si>
    <t>29.03.17 /
07.05.18/ 11.12.2019</t>
  </si>
  <si>
    <t>1.12.2018</t>
  </si>
  <si>
    <t>Qjojh&amp;2020</t>
  </si>
  <si>
    <t>18.10.16/ 10.12.2019</t>
  </si>
  <si>
    <t>17.8.2017</t>
  </si>
  <si>
    <t>tqykbZ&amp;2020</t>
  </si>
  <si>
    <t>vxLr&amp;2020</t>
  </si>
  <si>
    <t>fnlEcj&amp;2020</t>
  </si>
  <si>
    <t>23.12.2016/21.09.2017</t>
  </si>
  <si>
    <t>19.02.2018</t>
  </si>
  <si>
    <t>28.07.17</t>
  </si>
  <si>
    <t>09.03.18</t>
  </si>
  <si>
    <t>16.09.2019</t>
  </si>
  <si>
    <t>ekpZ&amp;2020</t>
  </si>
  <si>
    <t xml:space="preserve">flrEcj&amp;2021 </t>
  </si>
  <si>
    <t>07.03.2019</t>
  </si>
  <si>
    <t>9.11.2019</t>
  </si>
  <si>
    <t xml:space="preserve">flrEcj&amp;2020 </t>
  </si>
  <si>
    <t xml:space="preserve">uoEcj&amp;2020 </t>
  </si>
  <si>
    <t>01.03.2019</t>
  </si>
  <si>
    <t>14.11.2019</t>
  </si>
  <si>
    <t>vxLr&amp;2021</t>
  </si>
  <si>
    <t>24.02.11/  31.07.2020</t>
  </si>
  <si>
    <t>21.10.2011</t>
  </si>
  <si>
    <t>Qjojh&amp;2014</t>
  </si>
  <si>
    <t>vçSy&amp;2013</t>
  </si>
  <si>
    <t>fnlEcj&amp;2021</t>
  </si>
  <si>
    <t>24.12.2018</t>
  </si>
  <si>
    <t>5.7.2019</t>
  </si>
  <si>
    <t>tqykbZ&amp;2021</t>
  </si>
  <si>
    <t>ekpZ&amp;2022</t>
  </si>
  <si>
    <t>28.02.2019</t>
  </si>
  <si>
    <t>22.7.2019</t>
  </si>
  <si>
    <t>vDVwcj&amp;2020</t>
  </si>
  <si>
    <t>tuojh&amp;2021</t>
  </si>
  <si>
    <t>ebZ&amp;2022</t>
  </si>
  <si>
    <t>15.1.2019</t>
  </si>
  <si>
    <t>twu&amp;2022</t>
  </si>
  <si>
    <t xml:space="preserve">tk;dk </t>
  </si>
  <si>
    <t>14.07.10/ 23.07.2020</t>
  </si>
  <si>
    <t>10.1.2013</t>
  </si>
  <si>
    <t>tqykbZ&amp;2015</t>
  </si>
  <si>
    <t>19.02.2019</t>
  </si>
  <si>
    <t>8.01.2020</t>
  </si>
  <si>
    <t>Qjojh&amp;21</t>
  </si>
  <si>
    <t>vçSy&amp;2021</t>
  </si>
  <si>
    <t>flrEcj&amp;2022</t>
  </si>
  <si>
    <t>19.05.17</t>
  </si>
  <si>
    <t>ebZ&amp;2020</t>
  </si>
  <si>
    <t>flrEcj&amp;2021</t>
  </si>
  <si>
    <t>ebZ&amp;2023</t>
  </si>
  <si>
    <t>STPs are Under Trial-run</t>
  </si>
  <si>
    <t>12.02.2019</t>
  </si>
  <si>
    <t>21.10.2019</t>
  </si>
  <si>
    <t>Qjojh&amp;2021</t>
  </si>
  <si>
    <t>vDVwcj&amp;2021</t>
  </si>
  <si>
    <t>twu&amp;2023</t>
  </si>
  <si>
    <t>18.02.2019</t>
  </si>
  <si>
    <t>04.06.2021</t>
  </si>
  <si>
    <t>STP has commissioned on 27.06.2023. All 3 drain are tapped.</t>
  </si>
  <si>
    <t>12.03.18</t>
  </si>
  <si>
    <t>11.10.2019</t>
  </si>
  <si>
    <t xml:space="preserve">uoEcj&amp;2023 </t>
  </si>
  <si>
    <t>mi;ksx</t>
  </si>
  <si>
    <t>izxfr esa py jgh ;kstuk,a</t>
  </si>
  <si>
    <t>11.10..2019</t>
  </si>
  <si>
    <t>fnlEcj&amp;2022</t>
  </si>
  <si>
    <t>fnlEcj&amp;2023</t>
  </si>
  <si>
    <t>viSzy&amp;2020</t>
  </si>
  <si>
    <t>04.12.2019</t>
  </si>
  <si>
    <t>24.12.2018 /
04.12.2019</t>
  </si>
  <si>
    <t xml:space="preserve">uoEcj&amp;2021 </t>
  </si>
  <si>
    <t>02.01.2019</t>
  </si>
  <si>
    <t>23.07.18</t>
  </si>
  <si>
    <t>20.1.2023</t>
  </si>
  <si>
    <t>tuojh&amp;2025</t>
  </si>
  <si>
    <t xml:space="preserve">dk;Z izxfr ijA </t>
  </si>
  <si>
    <t>02.03.2019/ 06.05.2020</t>
  </si>
  <si>
    <t>01.06.2022</t>
  </si>
  <si>
    <t>ekpZ&amp;2021</t>
  </si>
  <si>
    <t>16.11.2017   / 06.05.2020</t>
  </si>
  <si>
    <t>10.04.2022</t>
  </si>
  <si>
    <t>tuojh&amp;2024</t>
  </si>
  <si>
    <t>14.11.2017/  28.05.2020</t>
  </si>
  <si>
    <t>03.01.2019</t>
  </si>
  <si>
    <t>31.08.2022</t>
  </si>
  <si>
    <t>vxLr&amp;2024</t>
  </si>
  <si>
    <t>07.12.2020</t>
  </si>
  <si>
    <t>28.08.21</t>
  </si>
  <si>
    <t>16.10.17/ 12.01.2021</t>
  </si>
  <si>
    <t>24.06.2022</t>
  </si>
  <si>
    <t>vDVwcj &amp;2019</t>
  </si>
  <si>
    <t>twu&amp;2024</t>
  </si>
  <si>
    <t>06.05.2021</t>
  </si>
  <si>
    <t>03.03.2022</t>
  </si>
  <si>
    <t>ekpZ&amp;2023</t>
  </si>
  <si>
    <t>ekpZ&amp;2024</t>
  </si>
  <si>
    <t>24.12.2018/ 06.05.2020</t>
  </si>
  <si>
    <t>05.04.2023</t>
  </si>
  <si>
    <t>viSzy&amp;2023</t>
  </si>
  <si>
    <t>viSzy&amp;2025</t>
  </si>
  <si>
    <t xml:space="preserve">dk;Z izxfr ijA                             </t>
  </si>
  <si>
    <t>14.03.23</t>
  </si>
  <si>
    <t>19.03.2024</t>
  </si>
  <si>
    <t>vxLr&amp;2025</t>
  </si>
  <si>
    <t>19.10.2022</t>
  </si>
  <si>
    <t>07.03.2024</t>
  </si>
  <si>
    <t>tqykbZ&amp;2024</t>
  </si>
  <si>
    <t>fnlEcj&amp;2025</t>
  </si>
  <si>
    <t>VsUMj izfd;k esa py jgh ;kstuk,a</t>
  </si>
  <si>
    <t>19.02.2019/ 06.05.2020</t>
  </si>
  <si>
    <t xml:space="preserve">                                                                                                                                                                                                                                                                                                                                                                                                                                                                                                                                                                                                                                                                                                                                                                                                                                                                                                                                                                                                                                                                                                                                                                                                                                                                                                                                                                                                                                                                                                                                                                                                                                                                                                                                                                                                                                                                                                                                                                                                                                                                                                                                                                                                                                                                                                                                                                                                                                                                                                                                                                                                                                                                                                                                                                                                                                                                                                                                                                                                                                                                                                                                                                                                                                                                                                                                                                                                                                                                                                                                                                                                                                                                                                                                                                                                                                                                                                                                                                                                                                                                                                                                                                                                                               </t>
  </si>
  <si>
    <t>15.06.2022</t>
  </si>
  <si>
    <t>07.09.2022</t>
  </si>
  <si>
    <t>25.10.2022</t>
  </si>
  <si>
    <t>27.01.2023</t>
  </si>
  <si>
    <t>30.01.2023</t>
  </si>
  <si>
    <t>25.05.23</t>
  </si>
  <si>
    <t xml:space="preserve">iz;kxjkt uxj esa 02 ux ukyksa ds vkbZ ,.M Mh ,oa uSuh  ,l0Vh0ih0 dh 50 ,e0,y0Mh0 {kerk o`f) ds dk;Z </t>
  </si>
  <si>
    <t>05.09.23</t>
  </si>
  <si>
    <t xml:space="preserve">gkiqM+ uxj] esa 01 ux ukyksa ds vkbZ ,.M Mh ,oa 06 ,e0,y0Mh0 ,l0Vh0ih0 ds dk;Z </t>
  </si>
  <si>
    <t>19.09.23</t>
  </si>
  <si>
    <t>dqy ;ksx</t>
  </si>
  <si>
    <t>Technical bids were opened on 26.06.2023. 2 bids were received. Technical bid evaluation report sent to NMCG on 14.08.2023. NOC received from NMCG for Re-tendering of project on 12.10.23. 
Re-bid is invited on 12.12.2023. 05 bid received. Technical bid evaluation report sent to NMCG on 12.01.24. NOC received from NMCG for opening of Financial  bid on 07.03.24.Financial bid opened on 18.03.24. which is under evaluation.</t>
  </si>
  <si>
    <t xml:space="preserve">Technical bids were opened on 08.06.2023. 8 bids  have been received . Technical bid evaluation report  sent to NMCG on 10.08.2023. NOC received from  NMCG for opening of Financial bid on 01.11.23. .  Financial bid evaluation report sent to NMCG on 13.12.23. NMCG has given its comment on evaluation report on 30.01.24 with change in ranking of bidder. Reply for same sent to NMCG 
</t>
  </si>
  <si>
    <t>NIT is published on 09.08.23. Last date for bid  Submission is   09.11.23.   Technical bid opened on
10.11.23. 04 bid received only 01 bid is responsive so bid  is invited again. Last date of bid submission is 22.02.2024. 09 bid received which is under evaluation.Tender Sanctioning Committee Meeting held on 23.04.2024 for evaluation of technical bid.Technical evaluation Report sent to NMCG on dt. 06.05.2024 .</t>
  </si>
  <si>
    <t xml:space="preserve"> Financial bid evaluation report sent to NMCG on 12.01.24. NOC received from NMCG for issuing of LOA on 20.02.24 to L2 bidder. Reply for same sent to NMCG on 27.02.24. for annulling the bidding process.</t>
  </si>
  <si>
    <t>NIT is published on 09.08.23. Last date for bid  Submission is 09.11.23. Technical bid opened on
10.11.23. Technical bid evaluation report sent to  NMCG on 21.12.2023.NOC received from NMCG for opening of financial bid on 12.01.24. Financial evaluation report sent to NMCG on 03.04.2024.</t>
  </si>
  <si>
    <t xml:space="preserve">NIT is   published on   09.08.23.   Last date for bid
Submission is   09.11.23.   Technical bid   opened on
10.11.23. 04 bid received only 01 bid is responsive so bid  is invited again. . Last date of bid submission is  26.02.2024. 07 Bid received which is under evaluation. Tender Sanctioning Committee Meeting held on 23.04.2024 for evaluation of technical bid.Technical evaluation Report sent to NMCG on dt. 06.05.2024 </t>
  </si>
  <si>
    <t xml:space="preserve">NIT is   published on   09.08.23. Last date for bid
Submission is   09.11.23.   Technical bid   opened on
10.11.23. 04 bid received only 01 bid is responsive so bid  is invited again. . Last date of bid submission is  22.02.2024. 07 bid received which is under evaluation.Tender Sanctioning Committee Meeting held on 23.04.2024 for evaluation of technical bid.Technical evaluation Report sent to NMCG on dt. 06.05.2024 </t>
  </si>
  <si>
    <t>NIT is published on 06.12.23. Last date of bid submission  is 26.02.24. 14 bid received which is under evaluation.</t>
  </si>
  <si>
    <t>NIT is published on 01.12.23. Last date of bid submission  is 17.03.2024.. 02 bid received which is under evaluation.</t>
  </si>
  <si>
    <t>NIT is published on 29.11.23. Last date of bid submission is 22.04.24. 15 bid received which is under evaluation.</t>
  </si>
  <si>
    <t xml:space="preserve">2 STPs of capacity 5 MLD and 10 MLD have been commissioned.  2 MLD STP Has been Started.. 
</t>
  </si>
  <si>
    <t>22.00 MLD STP at Sahawali commissioned on 07.06.2023.
32.5 MLD STP at Kidwai nagar  work is in progress and it will be completed by Apr-24.</t>
  </si>
  <si>
    <t>dk;Z izxfr ijA</t>
  </si>
  <si>
    <t>Date of Start is given as 19.03.24. Survey Work is in Progress.</t>
  </si>
  <si>
    <t>Date of start is given  as 07.03.24. Soil Testing is in Progress.</t>
  </si>
  <si>
    <t>LOA issued to (JV) M/s   GA Infra  Private Ltd, Rajasthan and, M/s SSG Infratech Pvt. Ltd. New Delhi  on 27.05.2023. Concessionaire agreement signed is signed on 05.09.23. Financial closure is under process. Financial closure document sent to NMCG on 15.03.24 for review.</t>
  </si>
  <si>
    <t>Technical bids were opened on 23.03.2023. 6 bids were received which have been evaluated. Observations were received from NMCG over the TBER . Revised TBEC report sent to NMCG on 02.08.23. NOC received from NMCG for opening of Financial bid on 28.12.23 
Financial bid has been opened on 12.01.24 which is under evaluation.</t>
  </si>
  <si>
    <t>LOA issued to JV M/s Enviro Infra engineer Limited, Dehli and M/s Micro Transmission System , greater Noida. on 27.09.23. financial closer is under process. Concessionaire agreement signed is signed on 12.12.23. Financial closure is under process.</t>
  </si>
  <si>
    <t xml:space="preserve">
Technical bids were opened on 26.06.2023. 9 bids were received . Technical bid evaluation report sent to NMCG on 14.08.2023.Financial bid evaluation report sent to NMCG on 13.12.23. NOC received from NMCG for issuing of LOA on 20.02.24 to L2 bidder Reply for same sent to NMCG on 27.02.24 for reconsideration of UPJN recommendation as previous.</t>
  </si>
  <si>
    <t xml:space="preserve">
Technical bids were opened on 26.06.2023. 6 bids were received . Financial bid evaluation report sent to NMCG on 05.12.23. NOC received from NMCG fot issuing of LOA on 08.03.24.LOA is issued to L1 bidder on 15.03.24</t>
  </si>
  <si>
    <t xml:space="preserve"> Panka STP has been commissioned and I&amp;D works have also been completed. Balance  works of CCT and TEPH at Jajmau STP is in progress . It will be completed by Apr-2024.</t>
  </si>
  <si>
    <t xml:space="preserve"> O&amp; M          Cost              ( 5/10/15 Years)</t>
  </si>
  <si>
    <t xml:space="preserve">dk;Z iw.kZ
 </t>
  </si>
  <si>
    <t xml:space="preserve">dk;Z iw.kZA 
¼;kstuk esa ukWu lhojst dEiksUksUV dks O;; lfEefyr djrs gq,A                                          </t>
  </si>
  <si>
    <r>
      <t xml:space="preserve">lhojst ,.M ukWu lhojst ;kstuk] </t>
    </r>
    <r>
      <rPr>
        <b/>
        <sz val="16"/>
        <color indexed="8"/>
        <rFont val="Kruti Dev 010"/>
      </rPr>
      <t>iz;kxjkt</t>
    </r>
    <r>
      <rPr>
        <sz val="16"/>
        <color indexed="8"/>
        <rFont val="Kruti Dev 010"/>
      </rPr>
      <t xml:space="preserve">] </t>
    </r>
    <r>
      <rPr>
        <b/>
        <sz val="16"/>
        <color indexed="8"/>
        <rFont val="Kruti Dev 010"/>
      </rPr>
      <t>fMfLVªDV&amp;ch] bZ</t>
    </r>
  </si>
  <si>
    <r>
      <t xml:space="preserve">lhojst ,.M ukWu lhojst ;kstuk] </t>
    </r>
    <r>
      <rPr>
        <b/>
        <sz val="16"/>
        <color indexed="8"/>
        <rFont val="Kruti Dev 010"/>
      </rPr>
      <t>iz;kxjkt]</t>
    </r>
    <r>
      <rPr>
        <sz val="16"/>
        <color indexed="8"/>
        <rFont val="Kruti Dev 010"/>
      </rPr>
      <t xml:space="preserve"> </t>
    </r>
    <r>
      <rPr>
        <b/>
        <sz val="16"/>
        <color indexed="8"/>
        <rFont val="Kruti Dev 010"/>
      </rPr>
      <t>fMfLVªDV&amp;,</t>
    </r>
  </si>
  <si>
    <r>
      <t xml:space="preserve">lhojst ;kstuk] </t>
    </r>
    <r>
      <rPr>
        <b/>
        <sz val="16"/>
        <color indexed="8"/>
        <rFont val="Kruti Dev 010"/>
      </rPr>
      <t>fMfLVªDV&amp;bZ] iz;kxjkt</t>
    </r>
  </si>
  <si>
    <r>
      <t>14 ,e-,y-Mh-</t>
    </r>
    <r>
      <rPr>
        <sz val="16"/>
        <color indexed="8"/>
        <rFont val="Kruti Dev 010"/>
      </rPr>
      <t xml:space="preserve"> ,l-Vh-ih- lyksjh] </t>
    </r>
    <r>
      <rPr>
        <b/>
        <sz val="16"/>
        <color indexed="8"/>
        <rFont val="Kruti Dev 010"/>
      </rPr>
      <t>iz;kxjkt</t>
    </r>
  </si>
  <si>
    <r>
      <t xml:space="preserve">lhojst usVodZ </t>
    </r>
    <r>
      <rPr>
        <b/>
        <sz val="16"/>
        <color indexed="8"/>
        <rFont val="Kruti Dev 010"/>
      </rPr>
      <t>fMfLVªDV&amp;bZ]</t>
    </r>
    <r>
      <rPr>
        <sz val="16"/>
        <color indexed="8"/>
        <rFont val="Kruti Dev 010"/>
      </rPr>
      <t xml:space="preserve"> </t>
    </r>
    <r>
      <rPr>
        <b/>
        <sz val="16"/>
        <color indexed="8"/>
        <rFont val="Kruti Dev 010"/>
      </rPr>
      <t>iz;kxjkt</t>
    </r>
    <r>
      <rPr>
        <sz val="16"/>
        <color indexed="8"/>
        <rFont val="Kruti Dev 010"/>
      </rPr>
      <t xml:space="preserve"> </t>
    </r>
    <r>
      <rPr>
        <b/>
        <sz val="16"/>
        <color indexed="8"/>
        <rFont val="Kruti Dev 010"/>
      </rPr>
      <t>¼vfr- dk;Z½</t>
    </r>
  </si>
  <si>
    <r>
      <t>lhojst ifj;kstuk]</t>
    </r>
    <r>
      <rPr>
        <b/>
        <sz val="16"/>
        <color indexed="8"/>
        <rFont val="Kruti Dev 010"/>
      </rPr>
      <t xml:space="preserve"> dUukSt</t>
    </r>
    <r>
      <rPr>
        <sz val="16"/>
        <color indexed="8"/>
        <rFont val="Kruti Dev 010"/>
      </rPr>
      <t xml:space="preserve"> </t>
    </r>
  </si>
  <si>
    <r>
      <t xml:space="preserve">lhojst ;kstuk] </t>
    </r>
    <r>
      <rPr>
        <b/>
        <sz val="16"/>
        <color indexed="8"/>
        <rFont val="Kruti Dev 010"/>
      </rPr>
      <t>ujksjk</t>
    </r>
    <r>
      <rPr>
        <sz val="16"/>
        <color indexed="8"/>
        <rFont val="Kruti Dev 010"/>
      </rPr>
      <t xml:space="preserve">] cqqyUn'kgj </t>
    </r>
  </si>
  <si>
    <r>
      <t xml:space="preserve">lhojst ;kstuk] </t>
    </r>
    <r>
      <rPr>
        <b/>
        <sz val="16"/>
        <color indexed="8"/>
        <rFont val="Kruti Dev 010"/>
      </rPr>
      <t>x&lt;+eqDrs'oj</t>
    </r>
  </si>
  <si>
    <r>
      <t xml:space="preserve">lhojst vixzsMs'ku dk dk;Z] </t>
    </r>
    <r>
      <rPr>
        <b/>
        <sz val="16"/>
        <color indexed="8"/>
        <rFont val="Kruti Dev 010"/>
      </rPr>
      <t>vuwi'kgj</t>
    </r>
    <r>
      <rPr>
        <sz val="16"/>
        <color indexed="8"/>
        <rFont val="Kruti Dev 010"/>
      </rPr>
      <t xml:space="preserve">] cqyUn'kgj </t>
    </r>
  </si>
  <si>
    <r>
      <t>lhojst ;kstuk]</t>
    </r>
    <r>
      <rPr>
        <b/>
        <sz val="16"/>
        <color indexed="8"/>
        <rFont val="Kruti Dev 010"/>
      </rPr>
      <t xml:space="preserve"> fMfLVªDV&amp;lh] iz;kxjkt</t>
    </r>
  </si>
  <si>
    <r>
      <t xml:space="preserve">lhojst ;kstuk] </t>
    </r>
    <r>
      <rPr>
        <b/>
        <sz val="16"/>
        <color indexed="8"/>
        <rFont val="Kruti Dev 010"/>
      </rPr>
      <t>fMfLVªDV&amp;ch]</t>
    </r>
    <r>
      <rPr>
        <sz val="16"/>
        <color indexed="8"/>
        <rFont val="Kruti Dev 010"/>
      </rPr>
      <t xml:space="preserve"> </t>
    </r>
    <r>
      <rPr>
        <b/>
        <sz val="16"/>
        <color indexed="8"/>
        <rFont val="Kruti Dev 010"/>
      </rPr>
      <t>iz;kxjkt</t>
    </r>
  </si>
  <si>
    <r>
      <t xml:space="preserve">bUVjlsI'ku ,.M Mk;otZu ukyk] </t>
    </r>
    <r>
      <rPr>
        <b/>
        <sz val="16"/>
        <color indexed="8"/>
        <rFont val="Kruti Dev 010"/>
      </rPr>
      <t>lhlkeÅ] dkuiqj</t>
    </r>
  </si>
  <si>
    <r>
      <t xml:space="preserve">lhojst ;kstuk] </t>
    </r>
    <r>
      <rPr>
        <b/>
        <sz val="16"/>
        <color indexed="8"/>
        <rFont val="Kruti Dev 010"/>
      </rPr>
      <t>fMfLVªDV&amp;,]</t>
    </r>
    <r>
      <rPr>
        <sz val="16"/>
        <color indexed="8"/>
        <rFont val="Kruti Dev 010"/>
      </rPr>
      <t xml:space="preserve"> </t>
    </r>
    <r>
      <rPr>
        <b/>
        <sz val="16"/>
        <color indexed="8"/>
        <rFont val="Kruti Dev 010"/>
      </rPr>
      <t>iz;kxjkt</t>
    </r>
  </si>
  <si>
    <r>
      <rPr>
        <b/>
        <sz val="16"/>
        <color indexed="8"/>
        <rFont val="Kruti Dev 010"/>
      </rPr>
      <t>v;ks/;k uxj] tuin&amp;v;ks/;k</t>
    </r>
    <r>
      <rPr>
        <sz val="16"/>
        <color indexed="8"/>
        <rFont val="Kruti Dev 010"/>
      </rPr>
      <t xml:space="preserve"> esa vkbZ ,.M Mh- ds fuekZ.k dk;Z</t>
    </r>
  </si>
  <si>
    <r>
      <rPr>
        <b/>
        <sz val="16"/>
        <color indexed="8"/>
        <rFont val="Kruti Dev 010"/>
      </rPr>
      <t xml:space="preserve">fcBwj uxj </t>
    </r>
    <r>
      <rPr>
        <sz val="16"/>
        <color indexed="8"/>
        <rFont val="Kruti Dev 010"/>
      </rPr>
      <t xml:space="preserve">dkuiqj esa vkbZ-,.M Mh-,oa ,l-Vh-ih- ds dk;Z </t>
    </r>
  </si>
  <si>
    <r>
      <t>o`Unkou] eFkqjk</t>
    </r>
    <r>
      <rPr>
        <sz val="16"/>
        <color indexed="8"/>
        <rFont val="Kruti Dev 010"/>
      </rPr>
      <t xml:space="preserve"> esa uohuhdj.k ,oa mPphdj.k dk dk;Z </t>
    </r>
  </si>
  <si>
    <r>
      <t xml:space="preserve">lhojst ;kstuk lhojst fMfLVªDV&amp;1] </t>
    </r>
    <r>
      <rPr>
        <b/>
        <sz val="16"/>
        <color indexed="8"/>
        <rFont val="Kruti Dev 010"/>
      </rPr>
      <t>dkuiqj</t>
    </r>
  </si>
  <si>
    <r>
      <t xml:space="preserve">dk;Z iw.kZA( </t>
    </r>
    <r>
      <rPr>
        <sz val="16"/>
        <color indexed="8"/>
        <rFont val="Times New Roman"/>
        <family val="1"/>
      </rPr>
      <t>Expenditure including Price Escalation Rs.46.11 cr)</t>
    </r>
  </si>
  <si>
    <r>
      <t xml:space="preserve">jeuk ojk.klh </t>
    </r>
    <r>
      <rPr>
        <sz val="16"/>
        <color indexed="8"/>
        <rFont val="Kruti Dev 010"/>
      </rPr>
      <t xml:space="preserve">esa 50,e-,y-Mh-{kerk ds ,l-Vh-ih- dk fuekZ.k ,oa j[k&amp;j[kko dk dk;ZA </t>
    </r>
    <r>
      <rPr>
        <b/>
        <sz val="16"/>
        <color indexed="8"/>
        <rFont val="Kruti Dev 010"/>
      </rPr>
      <t>¼</t>
    </r>
    <r>
      <rPr>
        <b/>
        <sz val="16"/>
        <color indexed="8"/>
        <rFont val="Arial"/>
        <family val="2"/>
      </rPr>
      <t>HAM</t>
    </r>
    <r>
      <rPr>
        <b/>
        <sz val="16"/>
        <color indexed="8"/>
        <rFont val="Kruti Dev 010"/>
      </rPr>
      <t xml:space="preserve"> ih-ih-ih- vk/kkfjr½</t>
    </r>
  </si>
  <si>
    <r>
      <t xml:space="preserve">dk;Z iw.kZA
</t>
    </r>
    <r>
      <rPr>
        <sz val="16"/>
        <color indexed="8"/>
        <rFont val="Times New Roman"/>
        <family val="1"/>
      </rPr>
      <t>(Expenditure Including NMCG+ SPV release)</t>
    </r>
  </si>
  <si>
    <r>
      <rPr>
        <b/>
        <sz val="16"/>
        <color indexed="8"/>
        <rFont val="Kruti Dev 010"/>
      </rPr>
      <t xml:space="preserve">jkeuxj]okjk.klh </t>
    </r>
    <r>
      <rPr>
        <sz val="16"/>
        <color indexed="8"/>
        <rFont val="Kruti Dev 010"/>
      </rPr>
      <t xml:space="preserve">esa vkbZ-,.M Mh-,oa ,l-Vh-ih-ds dk;Z </t>
    </r>
  </si>
  <si>
    <r>
      <rPr>
        <b/>
        <sz val="16"/>
        <color indexed="8"/>
        <rFont val="Kruti Dev 010"/>
      </rPr>
      <t xml:space="preserve">iz;kxjkt uxj </t>
    </r>
    <r>
      <rPr>
        <sz val="16"/>
        <color indexed="8"/>
        <rFont val="Kruti Dev 010"/>
      </rPr>
      <t xml:space="preserve">ds fufeZr ,l-Vh-ih- ds iquZjks)kj rFkk 15 o"kZ dk j[k&amp;j[kko </t>
    </r>
    <r>
      <rPr>
        <b/>
        <sz val="16"/>
        <color indexed="8"/>
        <rFont val="Kruti Dev 010"/>
      </rPr>
      <t xml:space="preserve">¼ </t>
    </r>
    <r>
      <rPr>
        <b/>
        <sz val="16"/>
        <color indexed="8"/>
        <rFont val="Times New Roman"/>
        <family val="1"/>
      </rPr>
      <t>HAM</t>
    </r>
    <r>
      <rPr>
        <b/>
        <sz val="16"/>
        <color indexed="8"/>
        <rFont val="Kruti Dev 010"/>
      </rPr>
      <t xml:space="preserve"> ih-ih-ih- vk/kkfjr½</t>
    </r>
  </si>
  <si>
    <r>
      <rPr>
        <sz val="16"/>
        <rFont val="Kruti Dev 010"/>
      </rPr>
      <t xml:space="preserve">dk;Z iw.kZA 
</t>
    </r>
    <r>
      <rPr>
        <sz val="16"/>
        <rFont val="Times New Roman"/>
        <family val="1"/>
      </rPr>
      <t>(Expenditure Including NMCG+ SPV release)</t>
    </r>
  </si>
  <si>
    <r>
      <rPr>
        <b/>
        <sz val="16"/>
        <color indexed="8"/>
        <rFont val="Kruti Dev 010"/>
      </rPr>
      <t xml:space="preserve">pqukj uxj </t>
    </r>
    <r>
      <rPr>
        <sz val="16"/>
        <color indexed="8"/>
        <rFont val="Kruti Dev 010"/>
      </rPr>
      <t>esa fQdy Lyt eSustesUV dk dk;Z</t>
    </r>
  </si>
  <si>
    <r>
      <rPr>
        <b/>
        <sz val="16"/>
        <color indexed="8"/>
        <rFont val="Kruti Dev 010"/>
      </rPr>
      <t xml:space="preserve">fQjkstkckn </t>
    </r>
    <r>
      <rPr>
        <sz val="16"/>
        <color indexed="8"/>
        <rFont val="Kruti Dev 010"/>
      </rPr>
      <t>uxj] esa vkbZ ,.M Mh- ds dk;Z</t>
    </r>
  </si>
  <si>
    <r>
      <t xml:space="preserve">jkexaxk lhojst ifj;kstuk] </t>
    </r>
    <r>
      <rPr>
        <b/>
        <sz val="16"/>
        <color indexed="8"/>
        <rFont val="Kruti Dev 010"/>
      </rPr>
      <t>eqjknkckn</t>
    </r>
  </si>
  <si>
    <r>
      <t xml:space="preserve">ukWu </t>
    </r>
    <r>
      <rPr>
        <sz val="16"/>
        <color indexed="8"/>
        <rFont val="Calibri"/>
        <family val="2"/>
      </rPr>
      <t>EAP</t>
    </r>
  </si>
  <si>
    <r>
      <rPr>
        <b/>
        <sz val="16"/>
        <color indexed="8"/>
        <rFont val="Kruti Dev 010"/>
      </rPr>
      <t xml:space="preserve">dklxat </t>
    </r>
    <r>
      <rPr>
        <sz val="16"/>
        <color indexed="8"/>
        <rFont val="Kruti Dev 010"/>
      </rPr>
      <t>uxj] esa vkbZ ,.M Mh- ,oa ,l-Vh-ih- ds dk;Z</t>
    </r>
  </si>
  <si>
    <r>
      <rPr>
        <b/>
        <sz val="16"/>
        <color indexed="8"/>
        <rFont val="Kruti Dev 010"/>
      </rPr>
      <t xml:space="preserve">bVkok </t>
    </r>
    <r>
      <rPr>
        <sz val="16"/>
        <color indexed="8"/>
        <rFont val="Kruti Dev 010"/>
      </rPr>
      <t>uxj] esa vkbZ ,.M Mh- ,oa ,l-Vh-ih- ds dk;Z</t>
    </r>
  </si>
  <si>
    <r>
      <rPr>
        <b/>
        <sz val="16"/>
        <color indexed="8"/>
        <rFont val="Kruti Dev 010"/>
      </rPr>
      <t xml:space="preserve">eFkqjk uxj </t>
    </r>
    <r>
      <rPr>
        <sz val="16"/>
        <color indexed="8"/>
        <rFont val="Kruti Dev 010"/>
      </rPr>
      <t xml:space="preserve">esa vkbZ-,.M Mh- ,oa ,l-Vh-ih- ds dk;Z dk iqujks)kj ,oa {kerk mPphdj.k dk dk;Z </t>
    </r>
    <r>
      <rPr>
        <b/>
        <sz val="16"/>
        <color indexed="8"/>
        <rFont val="Kruti Dev 010"/>
      </rPr>
      <t>¼</t>
    </r>
    <r>
      <rPr>
        <b/>
        <sz val="16"/>
        <color indexed="8"/>
        <rFont val="Times New Roman"/>
        <family val="1"/>
      </rPr>
      <t>HAM</t>
    </r>
    <r>
      <rPr>
        <b/>
        <sz val="16"/>
        <color indexed="8"/>
        <rFont val="Kruti Dev 010"/>
      </rPr>
      <t xml:space="preserve"> ih-ih-ih- vk/kkfjr½</t>
    </r>
  </si>
  <si>
    <r>
      <rPr>
        <sz val="16"/>
        <color indexed="8"/>
        <rFont val="Kruti Dev 010"/>
      </rPr>
      <t xml:space="preserve">dk;Z iw.kZA
</t>
    </r>
    <r>
      <rPr>
        <sz val="16"/>
        <color indexed="8"/>
        <rFont val="Times New Roman"/>
        <family val="1"/>
      </rPr>
      <t>(Expenditure Including NMCG+ SPV release)</t>
    </r>
  </si>
  <si>
    <r>
      <t>tk;dk</t>
    </r>
    <r>
      <rPr>
        <sz val="16"/>
        <color indexed="8"/>
        <rFont val="Kruti Dev 010"/>
      </rPr>
      <t xml:space="preserve"> lgk;frr lhojst ;kstuk] </t>
    </r>
    <r>
      <rPr>
        <b/>
        <sz val="16"/>
        <color indexed="8"/>
        <rFont val="Kruti Dev 010"/>
      </rPr>
      <t xml:space="preserve">okjk.klh </t>
    </r>
    <r>
      <rPr>
        <sz val="16"/>
        <color indexed="8"/>
        <rFont val="Kruti Dev 010"/>
      </rPr>
      <t xml:space="preserve"> </t>
    </r>
  </si>
  <si>
    <r>
      <rPr>
        <b/>
        <sz val="16"/>
        <color indexed="8"/>
        <rFont val="Kruti Dev 010"/>
      </rPr>
      <t xml:space="preserve">ckxir </t>
    </r>
    <r>
      <rPr>
        <sz val="16"/>
        <color indexed="8"/>
        <rFont val="Kruti Dev 010"/>
      </rPr>
      <t>uxj] esa vkbZ ,.M Mh- ,oa ,l-Vh-ih- ds dk;Z</t>
    </r>
  </si>
  <si>
    <r>
      <t xml:space="preserve">uSuh] QkQkeÅ ,oa &gt;wlh {ks= iz;kxjkt esa </t>
    </r>
    <r>
      <rPr>
        <sz val="16"/>
        <color indexed="8"/>
        <rFont val="Kruti Dev 010"/>
      </rPr>
      <t xml:space="preserve">vkbZ-,.M Mh ,oa ,l-Vh-ih- ds dk;Z      </t>
    </r>
    <r>
      <rPr>
        <b/>
        <sz val="16"/>
        <color indexed="8"/>
        <rFont val="Kruti Dev 010"/>
      </rPr>
      <t xml:space="preserve">¼ </t>
    </r>
    <r>
      <rPr>
        <b/>
        <sz val="16"/>
        <color indexed="8"/>
        <rFont val="Times New Roman"/>
        <family val="1"/>
      </rPr>
      <t>HAM</t>
    </r>
    <r>
      <rPr>
        <b/>
        <sz val="16"/>
        <color indexed="8"/>
        <rFont val="Kruti Dev 010"/>
      </rPr>
      <t xml:space="preserve"> ih-ih-ih- vk/kkfjr½</t>
    </r>
  </si>
  <si>
    <r>
      <rPr>
        <b/>
        <sz val="16"/>
        <color indexed="8"/>
        <rFont val="Kruti Dev 010"/>
      </rPr>
      <t xml:space="preserve">tkSuiqj </t>
    </r>
    <r>
      <rPr>
        <sz val="16"/>
        <color indexed="8"/>
        <rFont val="Kruti Dev 010"/>
      </rPr>
      <t>uxj] esa vkbZ ,.M Mh- ,oa ,l-Vh-ih- ds dk;Z</t>
    </r>
  </si>
  <si>
    <r>
      <rPr>
        <b/>
        <sz val="16"/>
        <color indexed="8"/>
        <rFont val="Kruti Dev 010"/>
      </rPr>
      <t xml:space="preserve">cqM+kuk </t>
    </r>
    <r>
      <rPr>
        <sz val="16"/>
        <color indexed="8"/>
        <rFont val="Kruti Dev 010"/>
      </rPr>
      <t xml:space="preserve">uxj] esa vkbZ ,.M Mh- ,oa ,l-Vh-ih- ds dk;Z </t>
    </r>
    <r>
      <rPr>
        <b/>
        <sz val="16"/>
        <color indexed="8"/>
        <rFont val="Kruti Dev 010"/>
      </rPr>
      <t xml:space="preserve">¼ </t>
    </r>
    <r>
      <rPr>
        <b/>
        <sz val="16"/>
        <color indexed="8"/>
        <rFont val="Times New Roman"/>
        <family val="1"/>
      </rPr>
      <t>HAM</t>
    </r>
    <r>
      <rPr>
        <b/>
        <sz val="16"/>
        <color indexed="8"/>
        <rFont val="Kruti Dev 010"/>
      </rPr>
      <t xml:space="preserve"> ih-ih-ih- vk/kkfjr½</t>
    </r>
  </si>
  <si>
    <r>
      <rPr>
        <b/>
        <sz val="16"/>
        <color indexed="8"/>
        <rFont val="Kruti Dev 010"/>
      </rPr>
      <t>dkuiqj uxj</t>
    </r>
    <r>
      <rPr>
        <sz val="16"/>
        <color indexed="8"/>
        <rFont val="Kruti Dev 010"/>
      </rPr>
      <t xml:space="preserve"> fufeZr ,l-Vh-ih- ds iqujks)kj]</t>
    </r>
    <r>
      <rPr>
        <b/>
        <sz val="16"/>
        <color indexed="8"/>
        <rFont val="Kruti Dev 010"/>
      </rPr>
      <t xml:space="preserve"> iu[kk</t>
    </r>
    <r>
      <rPr>
        <sz val="16"/>
        <color indexed="8"/>
        <rFont val="Kruti Dev 010"/>
      </rPr>
      <t xml:space="preserve"> esa vkbZ ,.M Mh- ,l-Vh-ih- dk fuekZ.k rFkk 15 o"kksaZ dk j[k&amp;j[kko  </t>
    </r>
    <r>
      <rPr>
        <b/>
        <sz val="16"/>
        <color indexed="8"/>
        <rFont val="Kruti Dev 010"/>
      </rPr>
      <t>¼</t>
    </r>
    <r>
      <rPr>
        <b/>
        <sz val="16"/>
        <color indexed="8"/>
        <rFont val="Times New Roman"/>
        <family val="1"/>
      </rPr>
      <t xml:space="preserve">HAM </t>
    </r>
    <r>
      <rPr>
        <b/>
        <sz val="16"/>
        <color indexed="8"/>
        <rFont val="Kruti Dev 010"/>
      </rPr>
      <t>ih-ih-ih- vk/kkfjr½</t>
    </r>
  </si>
  <si>
    <r>
      <t xml:space="preserve"> 'kqDykxat] mUuko </t>
    </r>
    <r>
      <rPr>
        <sz val="16"/>
        <color indexed="8"/>
        <rFont val="Kruti Dev 010"/>
      </rPr>
      <t xml:space="preserve">esa vkbZ-,.M Mh- ,oa ,l-Vh-ih- ds dk;Z </t>
    </r>
    <r>
      <rPr>
        <b/>
        <sz val="16"/>
        <color indexed="8"/>
        <rFont val="Kruti Dev 010"/>
      </rPr>
      <t xml:space="preserve">¼ </t>
    </r>
    <r>
      <rPr>
        <b/>
        <sz val="16"/>
        <color indexed="8"/>
        <rFont val="Times New Roman"/>
        <family val="1"/>
      </rPr>
      <t xml:space="preserve">HAM </t>
    </r>
    <r>
      <rPr>
        <b/>
        <sz val="16"/>
        <color indexed="8"/>
        <rFont val="Kruti Dev 010"/>
      </rPr>
      <t>ih-ih-ih- vk/kkfjr½</t>
    </r>
  </si>
  <si>
    <r>
      <rPr>
        <sz val="16"/>
        <color indexed="8"/>
        <rFont val="Kruti Dev 010"/>
      </rPr>
      <t>dk;Z izxfr ijA</t>
    </r>
    <r>
      <rPr>
        <sz val="16"/>
        <color indexed="8"/>
        <rFont val="Times New Roman"/>
        <family val="1"/>
      </rPr>
      <t xml:space="preserve"> 
(Expenditure Including NMCG+ SPV release)</t>
    </r>
  </si>
  <si>
    <r>
      <rPr>
        <b/>
        <sz val="16"/>
        <color indexed="8"/>
        <rFont val="Kruti Dev 010"/>
      </rPr>
      <t xml:space="preserve">mUuko uxj </t>
    </r>
    <r>
      <rPr>
        <sz val="16"/>
        <color indexed="8"/>
        <rFont val="Kruti Dev 010"/>
      </rPr>
      <t xml:space="preserve">esa vkbZ-,.M Mh- ,oa ,l-Vh-ih- ds dk;Z </t>
    </r>
    <r>
      <rPr>
        <b/>
        <sz val="16"/>
        <color indexed="8"/>
        <rFont val="Kruti Dev 010"/>
      </rPr>
      <t>¼</t>
    </r>
    <r>
      <rPr>
        <b/>
        <sz val="16"/>
        <color indexed="8"/>
        <rFont val="Times New Roman"/>
        <family val="1"/>
      </rPr>
      <t xml:space="preserve"> HAM</t>
    </r>
    <r>
      <rPr>
        <b/>
        <sz val="16"/>
        <color indexed="8"/>
        <rFont val="Kruti Dev 010"/>
      </rPr>
      <t xml:space="preserve"> ih-ih-ih- vk/kkfjr½</t>
    </r>
  </si>
  <si>
    <r>
      <t xml:space="preserve"> </t>
    </r>
    <r>
      <rPr>
        <sz val="16"/>
        <color indexed="8"/>
        <rFont val="Times New Roman"/>
        <family val="1"/>
      </rPr>
      <t xml:space="preserve">  STP has been commissioned.  Due to delay in work of  desilting of gravity main line it was  proposed to lay  about 323 m of diversion line  for taking drain discharge into STP.  MS pipe has been procured . Work of diversion  line has started.</t>
    </r>
  </si>
  <si>
    <r>
      <rPr>
        <b/>
        <sz val="16"/>
        <color indexed="8"/>
        <rFont val="Kruti Dev 010"/>
      </rPr>
      <t xml:space="preserve">lqYrkuiqj </t>
    </r>
    <r>
      <rPr>
        <sz val="16"/>
        <color indexed="8"/>
        <rFont val="Kruti Dev 010"/>
      </rPr>
      <t>uxj] esa vkbZ ,.M Mh- ,oa ,l-Vh-ih- ds dk;Z</t>
    </r>
  </si>
  <si>
    <r>
      <rPr>
        <b/>
        <sz val="16"/>
        <color indexed="8"/>
        <rFont val="Kruti Dev 010"/>
      </rPr>
      <t xml:space="preserve">eqTtQj uxj] </t>
    </r>
    <r>
      <rPr>
        <sz val="16"/>
        <color indexed="8"/>
        <rFont val="Kruti Dev 010"/>
      </rPr>
      <t xml:space="preserve">ds lhojst ;kstukvksa ds iqujks)kj dk dk;Z    </t>
    </r>
    <r>
      <rPr>
        <b/>
        <sz val="16"/>
        <color indexed="8"/>
        <rFont val="Kruti Dev 010"/>
      </rPr>
      <t>¼</t>
    </r>
    <r>
      <rPr>
        <b/>
        <sz val="16"/>
        <color indexed="8"/>
        <rFont val="Times New Roman"/>
        <family val="1"/>
      </rPr>
      <t xml:space="preserve"> HAM</t>
    </r>
    <r>
      <rPr>
        <b/>
        <sz val="16"/>
        <color indexed="8"/>
        <rFont val="Kruti Dev 010"/>
      </rPr>
      <t xml:space="preserve"> ih-ih-ih- vk/kkfjr½</t>
    </r>
  </si>
  <si>
    <r>
      <rPr>
        <b/>
        <sz val="16"/>
        <color indexed="8"/>
        <rFont val="Kruti Dev 010"/>
      </rPr>
      <t xml:space="preserve">eqjknkckn uxj] </t>
    </r>
    <r>
      <rPr>
        <sz val="16"/>
        <color indexed="8"/>
        <rFont val="Kruti Dev 010"/>
      </rPr>
      <t xml:space="preserve">esa vkbZ ,.M Mh- ,oa ,l-Vh-ih- ds dk;Z      </t>
    </r>
    <r>
      <rPr>
        <b/>
        <sz val="16"/>
        <color indexed="8"/>
        <rFont val="Kruti Dev 010"/>
      </rPr>
      <t xml:space="preserve"> ¼</t>
    </r>
    <r>
      <rPr>
        <b/>
        <sz val="16"/>
        <color indexed="8"/>
        <rFont val="Times New Roman"/>
        <family val="1"/>
      </rPr>
      <t>HAM</t>
    </r>
    <r>
      <rPr>
        <b/>
        <sz val="16"/>
        <color indexed="8"/>
        <rFont val="Kruti Dev 010"/>
      </rPr>
      <t xml:space="preserve"> ih-ih-ih- vk/kkfjr½</t>
    </r>
  </si>
  <si>
    <r>
      <rPr>
        <b/>
        <sz val="16"/>
        <color indexed="8"/>
        <rFont val="Kruti Dev 010"/>
      </rPr>
      <t xml:space="preserve">y[kuÅ </t>
    </r>
    <r>
      <rPr>
        <sz val="16"/>
        <color indexed="8"/>
        <rFont val="Kruti Dev 010"/>
      </rPr>
      <t xml:space="preserve">uxj] esa vkbZ ,.M Mh- ,oa ,l-Vh-ih- ds dk;Z </t>
    </r>
    <r>
      <rPr>
        <b/>
        <sz val="13"/>
        <color indexed="8"/>
        <rFont val="Kruti Dev 010"/>
      </rPr>
      <t/>
    </r>
  </si>
  <si>
    <r>
      <rPr>
        <b/>
        <sz val="16"/>
        <color indexed="8"/>
        <rFont val="Kruti Dev 010"/>
      </rPr>
      <t xml:space="preserve">xkthiqj </t>
    </r>
    <r>
      <rPr>
        <sz val="16"/>
        <color indexed="8"/>
        <rFont val="Kruti Dev 010"/>
      </rPr>
      <t xml:space="preserve">esa vkbZ-,.M Mh- ,oa ,l-Vh-ih- ds dk;Z </t>
    </r>
    <r>
      <rPr>
        <b/>
        <sz val="16"/>
        <color indexed="8"/>
        <rFont val="Kruti Dev 010"/>
      </rPr>
      <t>¼</t>
    </r>
    <r>
      <rPr>
        <b/>
        <sz val="16"/>
        <color indexed="8"/>
        <rFont val="Times New Roman"/>
        <family val="1"/>
      </rPr>
      <t xml:space="preserve"> HAM</t>
    </r>
    <r>
      <rPr>
        <b/>
        <sz val="16"/>
        <color indexed="8"/>
        <rFont val="Kruti Dev 010"/>
      </rPr>
      <t xml:space="preserve"> ih-ih-ih- vk/kkfjr½</t>
    </r>
  </si>
  <si>
    <r>
      <t xml:space="preserve">      dk;Z izxfr ijA 
</t>
    </r>
    <r>
      <rPr>
        <sz val="16"/>
        <color indexed="8"/>
        <rFont val="Times New Roman"/>
        <family val="1"/>
      </rPr>
      <t>(Expenditure Including NMCG+ SPV release)</t>
    </r>
  </si>
  <si>
    <r>
      <rPr>
        <b/>
        <sz val="16"/>
        <color indexed="8"/>
        <rFont val="Kruti Dev 010"/>
      </rPr>
      <t xml:space="preserve">fetkZiqj </t>
    </r>
    <r>
      <rPr>
        <sz val="16"/>
        <color indexed="8"/>
        <rFont val="Kruti Dev 010"/>
      </rPr>
      <t xml:space="preserve">esa vkbZ-,.M Mh- ,oa ,l-Vh-ih- ds dk;Z </t>
    </r>
    <r>
      <rPr>
        <b/>
        <sz val="16"/>
        <color indexed="8"/>
        <rFont val="Kruti Dev 010"/>
      </rPr>
      <t xml:space="preserve">¼ </t>
    </r>
    <r>
      <rPr>
        <b/>
        <sz val="16"/>
        <color indexed="8"/>
        <rFont val="Times New Roman"/>
        <family val="1"/>
      </rPr>
      <t>HAM</t>
    </r>
    <r>
      <rPr>
        <b/>
        <sz val="16"/>
        <color indexed="8"/>
        <rFont val="Kruti Dev 010"/>
      </rPr>
      <t xml:space="preserve"> ih-ih-ih- vk/kkfjr½</t>
    </r>
  </si>
  <si>
    <r>
      <t xml:space="preserve">      dk;Z izxfr ijA
</t>
    </r>
    <r>
      <rPr>
        <sz val="16"/>
        <color indexed="8"/>
        <rFont val="Times New Roman"/>
        <family val="1"/>
      </rPr>
      <t>(Expenditure Including NMCG+ SPV release)</t>
    </r>
  </si>
  <si>
    <r>
      <rPr>
        <b/>
        <sz val="16"/>
        <color indexed="8"/>
        <rFont val="Kruti Dev 010"/>
      </rPr>
      <t xml:space="preserve">cjsyh </t>
    </r>
    <r>
      <rPr>
        <sz val="16"/>
        <color indexed="8"/>
        <rFont val="Kruti Dev 010"/>
      </rPr>
      <t xml:space="preserve">uxj] esa vkbZ ,.M Mh- ,oa ,l-Vh-ih- ds dk;Z </t>
    </r>
    <r>
      <rPr>
        <b/>
        <sz val="16"/>
        <color indexed="8"/>
        <rFont val="Kruti Dev 010"/>
      </rPr>
      <t xml:space="preserve">¼ </t>
    </r>
    <r>
      <rPr>
        <b/>
        <sz val="16"/>
        <color indexed="8"/>
        <rFont val="Times New Roman"/>
        <family val="1"/>
      </rPr>
      <t>HAM</t>
    </r>
    <r>
      <rPr>
        <b/>
        <sz val="16"/>
        <color indexed="8"/>
        <rFont val="Kruti Dev 010"/>
      </rPr>
      <t xml:space="preserve"> ih-ih-ih- vk/kkfjr½</t>
    </r>
  </si>
  <si>
    <r>
      <t xml:space="preserve">        dk;Z izxfr ijA 
</t>
    </r>
    <r>
      <rPr>
        <sz val="16"/>
        <color indexed="8"/>
        <rFont val="Times New Roman"/>
        <family val="1"/>
      </rPr>
      <t>(Expenditure Including NMCG+ SPV release)</t>
    </r>
  </si>
  <si>
    <r>
      <t>tuin 'kkeyh esa</t>
    </r>
    <r>
      <rPr>
        <b/>
        <sz val="16"/>
        <color indexed="8"/>
        <rFont val="Kruti Dev 010"/>
      </rPr>
      <t xml:space="preserve"> dSjkuk </t>
    </r>
    <r>
      <rPr>
        <sz val="16"/>
        <color indexed="8"/>
        <rFont val="Kruti Dev 010"/>
      </rPr>
      <t xml:space="preserve">uxj] esa vkbZ ,.M Mh- ,oa ,l-Vh-ih- ds dk;Z </t>
    </r>
    <r>
      <rPr>
        <b/>
        <sz val="13"/>
        <color indexed="8"/>
        <rFont val="Kruti Dev 010"/>
      </rPr>
      <t/>
    </r>
  </si>
  <si>
    <r>
      <rPr>
        <b/>
        <sz val="16"/>
        <color indexed="8"/>
        <rFont val="Kruti Dev 010"/>
      </rPr>
      <t xml:space="preserve">Q:Z[kkckn&amp;Qrsgx&lt;+ </t>
    </r>
    <r>
      <rPr>
        <sz val="16"/>
        <color indexed="8"/>
        <rFont val="Kruti Dev 010"/>
      </rPr>
      <t xml:space="preserve">esa vkbZ-,.M Mh- ,oa ,l-Vh-ih- ds dk;Z </t>
    </r>
    <r>
      <rPr>
        <b/>
        <sz val="16"/>
        <color indexed="8"/>
        <rFont val="Kruti Dev 010"/>
      </rPr>
      <t xml:space="preserve">¼ </t>
    </r>
    <r>
      <rPr>
        <b/>
        <sz val="16"/>
        <color indexed="8"/>
        <rFont val="Times New Roman"/>
        <family val="1"/>
      </rPr>
      <t xml:space="preserve">HAM </t>
    </r>
    <r>
      <rPr>
        <b/>
        <sz val="16"/>
        <color indexed="8"/>
        <rFont val="Kruti Dev 010"/>
      </rPr>
      <t>ih-ih-ih- vk/kkfjr½</t>
    </r>
  </si>
  <si>
    <r>
      <t xml:space="preserve">     dk;Z izxfr ijA
</t>
    </r>
    <r>
      <rPr>
        <sz val="16"/>
        <color indexed="8"/>
        <rFont val="Times New Roman"/>
        <family val="1"/>
      </rPr>
      <t>(Expenditure Including NMCG+ SPV release)</t>
    </r>
  </si>
  <si>
    <r>
      <rPr>
        <b/>
        <sz val="16"/>
        <color indexed="8"/>
        <rFont val="Kruti Dev 010"/>
      </rPr>
      <t xml:space="preserve">QStkckn uxj]        tuin &amp;v;ks/;k </t>
    </r>
    <r>
      <rPr>
        <sz val="16"/>
        <color indexed="8"/>
        <rFont val="Kruti Dev 010"/>
      </rPr>
      <t xml:space="preserve">] esa vkbZ ,.M Mh- ,oa ,l-Vh-ih- ds dk;Z </t>
    </r>
    <r>
      <rPr>
        <b/>
        <sz val="16"/>
        <color indexed="8"/>
        <rFont val="Kruti Dev 010"/>
      </rPr>
      <t>¼</t>
    </r>
    <r>
      <rPr>
        <b/>
        <sz val="16"/>
        <color indexed="8"/>
        <rFont val="Times New Roman"/>
        <family val="1"/>
      </rPr>
      <t>HAM</t>
    </r>
    <r>
      <rPr>
        <b/>
        <sz val="16"/>
        <color indexed="8"/>
        <rFont val="Kruti Dev 010"/>
      </rPr>
      <t xml:space="preserve"> ih-ih-ih- vk/kkfjr½</t>
    </r>
  </si>
  <si>
    <r>
      <rPr>
        <b/>
        <sz val="16"/>
        <color indexed="8"/>
        <rFont val="Kruti Dev 010"/>
      </rPr>
      <t xml:space="preserve">vkxjk </t>
    </r>
    <r>
      <rPr>
        <sz val="16"/>
        <color indexed="8"/>
        <rFont val="Kruti Dev 010"/>
      </rPr>
      <t xml:space="preserve">uxj] ds lhojst ;kstukvksa ds iqujks)kj ,oa 15 Zo"kksZa dk j[kj[kko ds dk;Z  </t>
    </r>
    <r>
      <rPr>
        <b/>
        <sz val="16"/>
        <color indexed="8"/>
        <rFont val="Kruti Dev 010"/>
      </rPr>
      <t xml:space="preserve">¼ </t>
    </r>
    <r>
      <rPr>
        <b/>
        <sz val="16"/>
        <color indexed="8"/>
        <rFont val="Times New Roman"/>
        <family val="1"/>
      </rPr>
      <t>HAM</t>
    </r>
    <r>
      <rPr>
        <b/>
        <sz val="16"/>
        <color indexed="8"/>
        <rFont val="Kruti Dev 010"/>
      </rPr>
      <t xml:space="preserve"> ih-ih-ih- vk/kkfjr½</t>
    </r>
  </si>
  <si>
    <r>
      <rPr>
        <b/>
        <sz val="16"/>
        <color indexed="8"/>
        <rFont val="Kruti Dev 010"/>
      </rPr>
      <t>iz;kxjkt uxj</t>
    </r>
    <r>
      <rPr>
        <sz val="16"/>
        <color indexed="8"/>
        <rFont val="Kruti Dev 010"/>
      </rPr>
      <t xml:space="preserve"> esa 13 ux ukyksa ds vkbZ ,.M Mh ,oa lyksjh ,l0Vh0ih0 dh 43 ,e0,y0Mh0 {kerk o`f) ds dk;Z </t>
    </r>
  </si>
  <si>
    <r>
      <rPr>
        <b/>
        <sz val="16"/>
        <color indexed="8"/>
        <rFont val="Kruti Dev 010"/>
      </rPr>
      <t xml:space="preserve">vLlh&amp;ch-,p-;w- {ks= ¼Qst+&amp;AA½] okjk.klh  esa </t>
    </r>
    <r>
      <rPr>
        <sz val="16"/>
        <color indexed="8"/>
        <rFont val="Kruti Dev 010"/>
      </rPr>
      <t xml:space="preserve"> ,l-Vh-ih- dk dk;Z</t>
    </r>
  </si>
  <si>
    <r>
      <rPr>
        <b/>
        <sz val="16"/>
        <color indexed="8"/>
        <rFont val="Kruti Dev 010"/>
      </rPr>
      <t xml:space="preserve">esjB </t>
    </r>
    <r>
      <rPr>
        <sz val="16"/>
        <color indexed="8"/>
        <rFont val="Kruti Dev 010"/>
      </rPr>
      <t xml:space="preserve">uxj] esa vkbZ ,.M Mh- ,oa ,l-Vh-ih- ds dk;Z </t>
    </r>
    <r>
      <rPr>
        <b/>
        <sz val="16"/>
        <color indexed="8"/>
        <rFont val="Kruti Dev 010"/>
      </rPr>
      <t>¼</t>
    </r>
    <r>
      <rPr>
        <b/>
        <sz val="16"/>
        <color indexed="8"/>
        <rFont val="Times New Roman"/>
        <family val="1"/>
      </rPr>
      <t>HAM</t>
    </r>
    <r>
      <rPr>
        <b/>
        <sz val="16"/>
        <color indexed="8"/>
        <rFont val="Kruti Dev 010"/>
      </rPr>
      <t xml:space="preserve"> ih-ih-ih- vk/kkfjr½</t>
    </r>
  </si>
  <si>
    <r>
      <rPr>
        <b/>
        <sz val="16"/>
        <color indexed="8"/>
        <rFont val="Kruti Dev 010"/>
      </rPr>
      <t xml:space="preserve">lgkjuiqj </t>
    </r>
    <r>
      <rPr>
        <sz val="16"/>
        <color indexed="8"/>
        <rFont val="Kruti Dev 010"/>
      </rPr>
      <t xml:space="preserve">uxj] esa vkbZ ,.M Mh- ,oa ,l-Vh-ih- ds dk;Z </t>
    </r>
    <r>
      <rPr>
        <b/>
        <sz val="16"/>
        <color indexed="8"/>
        <rFont val="Kruti Dev 010"/>
      </rPr>
      <t>¼</t>
    </r>
    <r>
      <rPr>
        <b/>
        <sz val="16"/>
        <color indexed="8"/>
        <rFont val="Times New Roman"/>
        <family val="1"/>
      </rPr>
      <t>HAM</t>
    </r>
    <r>
      <rPr>
        <b/>
        <sz val="16"/>
        <color indexed="8"/>
        <rFont val="Kruti Dev 010"/>
      </rPr>
      <t xml:space="preserve"> ih-ih-ih- vk/kkfjr½</t>
    </r>
  </si>
  <si>
    <r>
      <rPr>
        <b/>
        <sz val="16"/>
        <color indexed="8"/>
        <rFont val="Kruti Dev 010"/>
      </rPr>
      <t xml:space="preserve">eFkqjk uxj </t>
    </r>
    <r>
      <rPr>
        <sz val="16"/>
        <color indexed="8"/>
        <rFont val="Kruti Dev 010"/>
      </rPr>
      <t xml:space="preserve">esa </t>
    </r>
    <r>
      <rPr>
        <b/>
        <sz val="16"/>
        <color indexed="8"/>
        <rFont val="Kruti Dev 010"/>
      </rPr>
      <t xml:space="preserve">vo'ks"k ukyksa </t>
    </r>
    <r>
      <rPr>
        <sz val="16"/>
        <color indexed="8"/>
        <rFont val="Kruti Dev 010"/>
      </rPr>
      <t xml:space="preserve">ds vkbZ-,.M Mh- ,oa ,l-Vh-ih- ds dk;Z dk iqujks)kj ,oa {kerk mPphdj.k dk dk;Z </t>
    </r>
    <r>
      <rPr>
        <b/>
        <sz val="16"/>
        <color indexed="8"/>
        <rFont val="Kruti Dev 010"/>
      </rPr>
      <t>¼</t>
    </r>
    <r>
      <rPr>
        <b/>
        <sz val="16"/>
        <color indexed="8"/>
        <rFont val="Times New Roman"/>
        <family val="1"/>
      </rPr>
      <t>HAM</t>
    </r>
    <r>
      <rPr>
        <b/>
        <sz val="16"/>
        <color indexed="8"/>
        <rFont val="Kruti Dev 010"/>
      </rPr>
      <t xml:space="preserve"> ih-ih-ih- vk/kkfjr½</t>
    </r>
  </si>
  <si>
    <r>
      <rPr>
        <b/>
        <sz val="16"/>
        <color indexed="8"/>
        <rFont val="Kruti Dev 010"/>
      </rPr>
      <t>Nkrk uxj] tuin eFkqjk</t>
    </r>
    <r>
      <rPr>
        <sz val="16"/>
        <color indexed="8"/>
        <rFont val="Kruti Dev 010"/>
      </rPr>
      <t xml:space="preserve">] esa vkbZ ,.M Mh- ,oa ,l-Vh-ih- ds dk;Z </t>
    </r>
    <r>
      <rPr>
        <b/>
        <sz val="13"/>
        <color indexed="8"/>
        <rFont val="Kruti Dev 010"/>
      </rPr>
      <t/>
    </r>
  </si>
  <si>
    <r>
      <rPr>
        <b/>
        <sz val="16"/>
        <color indexed="8"/>
        <rFont val="Kruti Dev 010"/>
      </rPr>
      <t>dkslkhdyk uxj]</t>
    </r>
    <r>
      <rPr>
        <sz val="16"/>
        <color indexed="8"/>
        <rFont val="Kruti Dev 010"/>
      </rPr>
      <t xml:space="preserve"> tuin eFkqjk] esa vkbZ ,.M Mh- ,oa ,l-Vh-ih- ds dk;Z </t>
    </r>
  </si>
  <si>
    <r>
      <rPr>
        <b/>
        <sz val="16"/>
        <color indexed="8"/>
        <rFont val="Kruti Dev 010"/>
      </rPr>
      <t>o`Unkou] uxj</t>
    </r>
    <r>
      <rPr>
        <sz val="16"/>
        <color indexed="8"/>
        <rFont val="Kruti Dev 010"/>
      </rPr>
      <t xml:space="preserve">] tuin eFkqjk] esa vkbZ ,.M Mh- ,oa ,l-Vh-ih- ds dk;Z </t>
    </r>
  </si>
  <si>
    <r>
      <rPr>
        <b/>
        <sz val="16"/>
        <color indexed="8"/>
        <rFont val="Kruti Dev 010"/>
      </rPr>
      <t xml:space="preserve">iz;kxjkt uxj </t>
    </r>
    <r>
      <rPr>
        <sz val="16"/>
        <color indexed="8"/>
        <rFont val="Kruti Dev 010"/>
      </rPr>
      <t xml:space="preserve">esa 07 ux ukyksa ds vkbZ ,.M Mh ,oa jktkiqj ,l0Vh0ih0 dh 90 ,e0,y0Mh0 {kerk o`f) ds dk;Z </t>
    </r>
  </si>
  <si>
    <r>
      <rPr>
        <b/>
        <sz val="16"/>
        <color indexed="8"/>
        <rFont val="Kruti Dev 010"/>
      </rPr>
      <t>y[kuÅ uxj] Qst&amp;2 ikV&amp;1</t>
    </r>
    <r>
      <rPr>
        <sz val="16"/>
        <color indexed="8"/>
        <rFont val="Kruti Dev 010"/>
      </rPr>
      <t xml:space="preserve"> esa 03 ux ukyksa ds vkbZ ,.M Mh ,oa 50 ,e0,y0Mh0 ,l0Vh0ih0 ds dk;Z </t>
    </r>
  </si>
  <si>
    <r>
      <rPr>
        <b/>
        <sz val="16"/>
        <color indexed="8"/>
        <rFont val="Kruti Dev 010"/>
      </rPr>
      <t xml:space="preserve">gkFkjl uxj </t>
    </r>
    <r>
      <rPr>
        <sz val="16"/>
        <color indexed="8"/>
        <rFont val="Kruti Dev 010"/>
      </rPr>
      <t xml:space="preserve">esa  10 ux ukyksa ds vkbZ ,.M Mh ,oa 24 ,e0,y0Mh0 ,l0Vh0ih0 ds dk;Z </t>
    </r>
  </si>
  <si>
    <r>
      <t xml:space="preserve">tuin 'kkeyh esa </t>
    </r>
    <r>
      <rPr>
        <b/>
        <sz val="16"/>
        <color indexed="8"/>
        <rFont val="Kruti Dev 010"/>
      </rPr>
      <t>cur uxj]</t>
    </r>
    <r>
      <rPr>
        <sz val="16"/>
        <color indexed="8"/>
        <rFont val="Kruti Dev 010"/>
      </rPr>
      <t xml:space="preserve"> esa vkbZ ,.M Mh- ,oa ,l-Vh-ih- ds dk;Z </t>
    </r>
  </si>
  <si>
    <r>
      <t xml:space="preserve">tuin 'kkeyh esa </t>
    </r>
    <r>
      <rPr>
        <b/>
        <sz val="16"/>
        <color indexed="8"/>
        <rFont val="Kruti Dev 010"/>
      </rPr>
      <t xml:space="preserve">'kkeyh uxj] </t>
    </r>
    <r>
      <rPr>
        <sz val="16"/>
        <color indexed="8"/>
        <rFont val="Kruti Dev 010"/>
      </rPr>
      <t xml:space="preserve">esa vkbZ ,.M Mh- ,oa ,l-Vh-ih- ds dk;Z </t>
    </r>
  </si>
  <si>
    <r>
      <t xml:space="preserve">tuin 'kkeyh esa </t>
    </r>
    <r>
      <rPr>
        <b/>
        <sz val="16"/>
        <color indexed="8"/>
        <rFont val="Kruti Dev 010"/>
      </rPr>
      <t>cUrh [ksM+k</t>
    </r>
    <r>
      <rPr>
        <sz val="16"/>
        <color indexed="8"/>
        <rFont val="Kruti Dev 010"/>
      </rPr>
      <t xml:space="preserve"> xzke] esa vkbZ ,.M Mh- ,oa ,l-Vh-ih- ds dk;Z </t>
    </r>
  </si>
  <si>
    <r>
      <t xml:space="preserve">tuin 'kkeyh esa </t>
    </r>
    <r>
      <rPr>
        <b/>
        <sz val="16"/>
        <color indexed="8"/>
        <rFont val="Kruti Dev 010"/>
      </rPr>
      <t>Fkkuk Hkou uxj</t>
    </r>
    <r>
      <rPr>
        <sz val="16"/>
        <color indexed="8"/>
        <rFont val="Kruti Dev 010"/>
      </rPr>
      <t xml:space="preserve">] esa vkbZ ,.M Mh- ,oa ,l-Vh-ih- ds dk;Z </t>
    </r>
  </si>
  <si>
    <r>
      <t xml:space="preserve">y[kuÅ uxj] Qst&amp;2 ikV&amp;2 esa 01 ux ukyksa ds vkbZ ,.M Mh ,oa 100 ,e0,y0Mh0 ,l0Vh0ih0 ds dk;Z </t>
    </r>
    <r>
      <rPr>
        <b/>
        <sz val="16"/>
        <color indexed="8"/>
        <rFont val="Kruti Dev 010"/>
      </rPr>
      <t>¼</t>
    </r>
    <r>
      <rPr>
        <b/>
        <sz val="16"/>
        <color indexed="8"/>
        <rFont val="Times New Roman"/>
        <family val="1"/>
      </rPr>
      <t xml:space="preserve">HAM </t>
    </r>
    <r>
      <rPr>
        <b/>
        <sz val="16"/>
        <color indexed="8"/>
        <rFont val="Kruti Dev 010"/>
      </rPr>
      <t>ih-ih-ih- vk/kkfjr½</t>
    </r>
  </si>
  <si>
    <t xml:space="preserve">Technical bids were opened on 22.06.2023. 8 bids
were received . Technical bid evaluation report sent  to NMCG on 04.08.23. NOC received from NMCG  for opening of Financial bid on 19.12.23.Financial  bid evaluation report sent to NMCG on 11.01.24. NOC received from NMCG for  issuance of  LOA to L1 bidder on 15.03.24.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</si>
</sst>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23" x14ac:knownFonts="1">
    <font>
      <sz val="11"/>
      <color theme="1"/>
      <name val="Calibri"/>
      <family val="2"/>
      <scheme val="minor"/>
    </font>
    <font>
      <b/>
      <sz val="13"/>
      <color indexed="8"/>
      <name val="Kruti Dev 010"/>
    </font>
    <font>
      <b/>
      <sz val="16"/>
      <color indexed="8"/>
      <name val="Arial Narrow"/>
      <family val="2"/>
    </font>
    <font>
      <b/>
      <sz val="16"/>
      <color indexed="8"/>
      <name val="Kruti Dev 010"/>
    </font>
    <font>
      <sz val="11"/>
      <color indexed="8"/>
      <name val="Calibri"/>
      <family val="2"/>
    </font>
    <font>
      <b/>
      <sz val="16"/>
      <color theme="1"/>
      <name val="Kruti Dev 010"/>
    </font>
    <font>
      <sz val="16"/>
      <color indexed="8"/>
      <name val="Kruti Dev 010"/>
    </font>
    <font>
      <b/>
      <u/>
      <sz val="16"/>
      <color indexed="8"/>
      <name val="Kruti Dev 010"/>
    </font>
    <font>
      <sz val="16"/>
      <color theme="1"/>
      <name val="Calibri"/>
      <family val="2"/>
      <scheme val="minor"/>
    </font>
    <font>
      <b/>
      <sz val="16"/>
      <name val="Arial Narrow"/>
      <family val="2"/>
    </font>
    <font>
      <sz val="16"/>
      <color indexed="8"/>
      <name val="Arial Narrow"/>
      <family val="2"/>
    </font>
    <font>
      <sz val="16"/>
      <color theme="1"/>
      <name val="Kruti Dev 010"/>
    </font>
    <font>
      <sz val="16"/>
      <name val="Arial Narrow"/>
      <family val="2"/>
    </font>
    <font>
      <sz val="16"/>
      <color theme="1"/>
      <name val="Arial Narrow"/>
      <family val="2"/>
    </font>
    <font>
      <sz val="16"/>
      <color indexed="8"/>
      <name val="Times New Roman"/>
      <family val="1"/>
    </font>
    <font>
      <b/>
      <sz val="16"/>
      <color indexed="8"/>
      <name val="Arial"/>
      <family val="2"/>
    </font>
    <font>
      <b/>
      <sz val="16"/>
      <color indexed="8"/>
      <name val="Times New Roman"/>
      <family val="1"/>
    </font>
    <font>
      <sz val="16"/>
      <name val="Times New Roman"/>
      <family val="1"/>
    </font>
    <font>
      <sz val="16"/>
      <name val="Kruti Dev 010"/>
    </font>
    <font>
      <sz val="16"/>
      <color indexed="8"/>
      <name val="Calibri"/>
      <family val="2"/>
    </font>
    <font>
      <sz val="16"/>
      <color rgb="FF000000"/>
      <name val="Times New Roman"/>
      <family val="1"/>
    </font>
    <font>
      <sz val="16"/>
      <color theme="1"/>
      <name val="Times New Roman"/>
      <family val="1"/>
    </font>
    <font>
      <b/>
      <sz val="16"/>
      <color theme="1"/>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71">
    <xf numFmtId="0" fontId="0" fillId="0" borderId="0" xfId="0"/>
    <xf numFmtId="0" fontId="2" fillId="0" borderId="0" xfId="0" applyFont="1" applyAlignment="1">
      <alignment horizontal="center" vertical="top" wrapText="1" readingOrder="1"/>
    </xf>
    <xf numFmtId="0" fontId="3" fillId="0" borderId="1" xfId="0" applyFont="1" applyBorder="1" applyAlignment="1">
      <alignment horizontal="center" vertical="center" wrapText="1" readingOrder="1"/>
    </xf>
    <xf numFmtId="0" fontId="3" fillId="0" borderId="1" xfId="0" applyFont="1" applyBorder="1" applyAlignment="1">
      <alignment horizontal="center" vertical="top" wrapText="1" readingOrder="1"/>
    </xf>
    <xf numFmtId="0" fontId="3" fillId="0" borderId="0" xfId="0" applyFont="1" applyAlignment="1">
      <alignment horizontal="center" vertical="center" wrapText="1" readingOrder="1"/>
    </xf>
    <xf numFmtId="0" fontId="3" fillId="0" borderId="1" xfId="0" applyFont="1" applyBorder="1" applyAlignment="1">
      <alignment horizontal="left" vertical="center" readingOrder="1"/>
    </xf>
    <xf numFmtId="0" fontId="6" fillId="0" borderId="1" xfId="0" applyFont="1" applyBorder="1" applyAlignment="1">
      <alignment horizontal="center" vertical="top" wrapText="1" readingOrder="1"/>
    </xf>
    <xf numFmtId="0" fontId="7" fillId="0" borderId="0" xfId="0" applyFont="1" applyAlignment="1">
      <alignment horizontal="center" vertical="top" wrapText="1" readingOrder="1"/>
    </xf>
    <xf numFmtId="0" fontId="8" fillId="0" borderId="0" xfId="0" applyFont="1"/>
    <xf numFmtId="0" fontId="7" fillId="0" borderId="0" xfId="0" applyFont="1" applyAlignment="1">
      <alignment horizontal="center" vertical="center" wrapText="1" readingOrder="1"/>
    </xf>
    <xf numFmtId="0" fontId="3" fillId="0" borderId="0" xfId="0" applyFont="1" applyAlignment="1">
      <alignment horizontal="right" vertical="center" wrapText="1" readingOrder="1"/>
    </xf>
    <xf numFmtId="0" fontId="2" fillId="0" borderId="1" xfId="0" applyFont="1" applyBorder="1" applyAlignment="1">
      <alignment horizontal="center" vertical="top" wrapText="1" readingOrder="1"/>
    </xf>
    <xf numFmtId="0" fontId="2" fillId="0" borderId="1" xfId="0" applyFont="1" applyBorder="1" applyAlignment="1">
      <alignment horizontal="center" vertical="center" wrapText="1" readingOrder="1"/>
    </xf>
    <xf numFmtId="0" fontId="9" fillId="0" borderId="1" xfId="0" applyFont="1" applyBorder="1" applyAlignment="1">
      <alignment horizontal="center" vertical="top" wrapText="1" readingOrder="1"/>
    </xf>
    <xf numFmtId="0" fontId="2" fillId="0" borderId="1" xfId="0" applyFont="1" applyBorder="1" applyAlignment="1">
      <alignment vertical="center" wrapText="1" readingOrder="1"/>
    </xf>
    <xf numFmtId="0" fontId="3" fillId="0" borderId="1" xfId="0" applyFont="1" applyBorder="1" applyAlignment="1">
      <alignment horizontal="center" wrapText="1" readingOrder="1"/>
    </xf>
    <xf numFmtId="0" fontId="6" fillId="0" borderId="1" xfId="0" applyFont="1" applyBorder="1" applyAlignment="1">
      <alignment horizontal="left" vertical="center" wrapText="1" readingOrder="1"/>
    </xf>
    <xf numFmtId="164" fontId="10" fillId="0" borderId="1" xfId="0" applyNumberFormat="1" applyFont="1" applyBorder="1" applyAlignment="1">
      <alignment horizontal="center" vertical="top" wrapText="1" readingOrder="1"/>
    </xf>
    <xf numFmtId="0" fontId="10" fillId="0" borderId="1" xfId="0" applyFont="1" applyBorder="1" applyAlignment="1">
      <alignment horizontal="center" vertical="top" wrapText="1" readingOrder="1"/>
    </xf>
    <xf numFmtId="2" fontId="12" fillId="0" borderId="1" xfId="0" applyNumberFormat="1" applyFont="1" applyBorder="1" applyAlignment="1">
      <alignment horizontal="center" vertical="top"/>
    </xf>
    <xf numFmtId="0" fontId="6" fillId="0" borderId="1" xfId="0" applyFont="1" applyBorder="1" applyAlignment="1">
      <alignment horizontal="center" vertical="center" wrapText="1" readingOrder="1"/>
    </xf>
    <xf numFmtId="0" fontId="3" fillId="0" borderId="1" xfId="0" applyFont="1" applyBorder="1" applyAlignment="1">
      <alignment horizontal="left" vertical="center" wrapText="1" readingOrder="1"/>
    </xf>
    <xf numFmtId="2" fontId="8" fillId="0" borderId="0" xfId="0" applyNumberFormat="1" applyFont="1"/>
    <xf numFmtId="9" fontId="17" fillId="0" borderId="1" xfId="0" applyNumberFormat="1" applyFont="1" applyBorder="1" applyAlignment="1">
      <alignment horizontal="center" vertical="center" wrapText="1" readingOrder="1"/>
    </xf>
    <xf numFmtId="0" fontId="14" fillId="0" borderId="1" xfId="0" applyFont="1" applyBorder="1" applyAlignment="1">
      <alignment horizontal="center" vertical="center" wrapText="1" readingOrder="1"/>
    </xf>
    <xf numFmtId="0" fontId="6" fillId="0" borderId="1" xfId="0" applyFont="1" applyBorder="1" applyAlignment="1">
      <alignment horizontal="center" vertical="center" wrapText="1"/>
    </xf>
    <xf numFmtId="0" fontId="20" fillId="0" borderId="1" xfId="0" applyFont="1" applyBorder="1" applyAlignment="1">
      <alignment horizontal="center" vertical="center" wrapText="1" readingOrder="1"/>
    </xf>
    <xf numFmtId="2" fontId="2" fillId="0" borderId="1" xfId="0" applyNumberFormat="1" applyFont="1" applyBorder="1" applyAlignment="1">
      <alignment horizontal="center" vertical="center" wrapText="1" readingOrder="1"/>
    </xf>
    <xf numFmtId="0" fontId="8" fillId="0" borderId="1" xfId="0" applyFont="1" applyBorder="1" applyAlignment="1">
      <alignment horizontal="center" vertical="center" readingOrder="1"/>
    </xf>
    <xf numFmtId="0" fontId="13" fillId="0" borderId="1" xfId="0" applyFont="1" applyBorder="1" applyAlignment="1">
      <alignment horizontal="center" vertical="top"/>
    </xf>
    <xf numFmtId="0" fontId="8" fillId="0" borderId="1" xfId="0" applyFont="1" applyBorder="1" applyAlignment="1">
      <alignment horizontal="center" vertical="center"/>
    </xf>
    <xf numFmtId="0" fontId="6" fillId="0" borderId="1" xfId="0" applyFont="1" applyBorder="1" applyAlignment="1">
      <alignment vertical="center" wrapText="1" readingOrder="1"/>
    </xf>
    <xf numFmtId="9" fontId="18" fillId="0" borderId="1" xfId="0" applyNumberFormat="1" applyFont="1" applyBorder="1" applyAlignment="1">
      <alignment horizontal="center" vertical="center" wrapText="1" readingOrder="1"/>
    </xf>
    <xf numFmtId="164" fontId="2" fillId="0" borderId="1" xfId="0" applyNumberFormat="1" applyFont="1" applyBorder="1" applyAlignment="1">
      <alignment horizontal="center" vertical="center" wrapText="1" readingOrder="1"/>
    </xf>
    <xf numFmtId="0" fontId="21" fillId="0" borderId="0" xfId="0" applyFont="1"/>
    <xf numFmtId="0" fontId="8" fillId="0" borderId="0" xfId="0" applyFont="1" applyAlignment="1">
      <alignment vertical="center"/>
    </xf>
    <xf numFmtId="2" fontId="22" fillId="0" borderId="1" xfId="0" applyNumberFormat="1" applyFont="1" applyBorder="1" applyAlignment="1">
      <alignment horizontal="center" vertical="center"/>
    </xf>
    <xf numFmtId="2" fontId="16" fillId="0" borderId="1" xfId="0" applyNumberFormat="1" applyFont="1" applyBorder="1" applyAlignment="1">
      <alignment horizontal="center" vertical="center" wrapText="1" readingOrder="1"/>
    </xf>
    <xf numFmtId="0" fontId="8" fillId="0" borderId="0" xfId="0" applyFont="1" applyAlignment="1">
      <alignment horizontal="center" vertical="center"/>
    </xf>
    <xf numFmtId="164" fontId="10"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wrapText="1" readingOrder="1"/>
    </xf>
    <xf numFmtId="9" fontId="11" fillId="0" borderId="1"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165" fontId="10" fillId="0" borderId="1" xfId="0" applyNumberFormat="1" applyFont="1" applyBorder="1" applyAlignment="1">
      <alignment horizontal="center" vertical="center" wrapText="1" readingOrder="1"/>
    </xf>
    <xf numFmtId="166" fontId="10" fillId="0" borderId="1" xfId="0" applyNumberFormat="1" applyFont="1" applyBorder="1" applyAlignment="1">
      <alignment horizontal="center" vertical="center" wrapText="1" readingOrder="1"/>
    </xf>
    <xf numFmtId="165" fontId="12"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10" fillId="0" borderId="1" xfId="0" applyNumberFormat="1" applyFont="1" applyBorder="1" applyAlignment="1">
      <alignment horizontal="center" vertical="center" wrapText="1" readingOrder="1"/>
    </xf>
    <xf numFmtId="2" fontId="12" fillId="2" borderId="1"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165" fontId="13" fillId="0" borderId="1" xfId="0" applyNumberFormat="1" applyFont="1" applyBorder="1" applyAlignment="1">
      <alignment horizontal="center" vertical="center"/>
    </xf>
    <xf numFmtId="10" fontId="12" fillId="0" borderId="1" xfId="0" applyNumberFormat="1" applyFont="1" applyBorder="1" applyAlignment="1">
      <alignment horizontal="center" vertical="center"/>
    </xf>
    <xf numFmtId="10" fontId="13" fillId="0" borderId="1" xfId="0" applyNumberFormat="1" applyFont="1" applyBorder="1" applyAlignment="1">
      <alignment horizontal="center" vertical="center"/>
    </xf>
    <xf numFmtId="10" fontId="10" fillId="0" borderId="1" xfId="1" applyNumberFormat="1" applyFont="1" applyFill="1" applyBorder="1" applyAlignment="1">
      <alignment horizontal="center" vertical="center"/>
    </xf>
    <xf numFmtId="0" fontId="13" fillId="0" borderId="1" xfId="0" applyFont="1" applyBorder="1" applyAlignment="1">
      <alignment horizontal="center" vertical="center"/>
    </xf>
    <xf numFmtId="9" fontId="10" fillId="0" borderId="1" xfId="1" applyFont="1" applyFill="1" applyBorder="1" applyAlignment="1">
      <alignment horizontal="center" vertical="center"/>
    </xf>
    <xf numFmtId="0" fontId="2" fillId="0" borderId="1" xfId="0" applyFont="1" applyBorder="1" applyAlignment="1">
      <alignment horizontal="center" vertical="center" wrapText="1" readingOrder="1"/>
    </xf>
    <xf numFmtId="0" fontId="7" fillId="0" borderId="0" xfId="0" applyFont="1" applyAlignment="1">
      <alignment horizontal="center" vertical="top" wrapText="1" readingOrder="1"/>
    </xf>
    <xf numFmtId="0" fontId="2" fillId="0" borderId="0" xfId="0" applyFont="1" applyAlignment="1">
      <alignment horizontal="center" vertical="top" wrapText="1" readingOrder="1"/>
    </xf>
    <xf numFmtId="0" fontId="3" fillId="0" borderId="1" xfId="0" applyFont="1" applyBorder="1" applyAlignment="1">
      <alignment horizontal="center" vertical="top" wrapText="1" readingOrder="1"/>
    </xf>
    <xf numFmtId="0" fontId="3" fillId="0" borderId="1" xfId="0" applyFont="1" applyBorder="1" applyAlignment="1">
      <alignment horizontal="center" vertical="center" wrapText="1" readingOrder="1"/>
    </xf>
    <xf numFmtId="0" fontId="2" fillId="0" borderId="1" xfId="0" applyFont="1" applyBorder="1" applyAlignment="1">
      <alignment horizontal="center" vertical="top" wrapText="1" readingOrder="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5" fillId="0" borderId="1" xfId="0" applyFont="1" applyBorder="1" applyAlignment="1">
      <alignment horizontal="center" vertical="center" readingOrder="1"/>
    </xf>
    <xf numFmtId="0" fontId="3" fillId="0" borderId="2"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4" xfId="0" applyFont="1" applyBorder="1" applyAlignment="1">
      <alignment horizontal="center" vertical="center" wrapText="1" readingOrder="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4EDE2-EA54-4AD1-9E3B-D12E1272E957}">
  <dimension ref="A1:AA80"/>
  <sheetViews>
    <sheetView tabSelected="1" view="pageBreakPreview" zoomScale="50" zoomScaleNormal="40" zoomScaleSheetLayoutView="50" workbookViewId="0">
      <pane ySplit="7" topLeftCell="A8" activePane="bottomLeft" state="frozen"/>
      <selection pane="bottomLeft" activeCell="A60" sqref="A60:XFD79"/>
    </sheetView>
  </sheetViews>
  <sheetFormatPr defaultColWidth="9.1796875" defaultRowHeight="21" x14ac:dyDescent="0.5"/>
  <cols>
    <col min="1" max="1" width="6.1796875" style="8" customWidth="1"/>
    <col min="2" max="2" width="50.81640625" style="35" customWidth="1"/>
    <col min="3" max="3" width="12.1796875" style="8" customWidth="1"/>
    <col min="4" max="5" width="12.26953125" style="8" customWidth="1"/>
    <col min="6" max="6" width="12.7265625" style="8" customWidth="1"/>
    <col min="7" max="7" width="11.81640625" style="8" customWidth="1"/>
    <col min="8" max="8" width="24.453125" style="8" customWidth="1"/>
    <col min="9" max="9" width="12.1796875" style="8" customWidth="1"/>
    <col min="10" max="10" width="12.54296875" style="8" customWidth="1"/>
    <col min="11" max="11" width="11.26953125" style="8" customWidth="1"/>
    <col min="12" max="12" width="16" style="8" customWidth="1"/>
    <col min="13" max="13" width="15.81640625" style="8" customWidth="1"/>
    <col min="14" max="14" width="15.7265625" style="8" customWidth="1"/>
    <col min="15" max="15" width="13.1796875" style="8" customWidth="1"/>
    <col min="16" max="16" width="13.81640625" style="8" customWidth="1"/>
    <col min="17" max="17" width="12.54296875" style="8" hidden="1" customWidth="1"/>
    <col min="18" max="18" width="15.453125" style="8" hidden="1" customWidth="1"/>
    <col min="19" max="19" width="16.26953125" style="8" hidden="1" customWidth="1"/>
    <col min="20" max="20" width="14" style="8" hidden="1" customWidth="1"/>
    <col min="21" max="21" width="11.54296875" style="8" hidden="1" customWidth="1"/>
    <col min="22" max="22" width="13.54296875" style="8" hidden="1" customWidth="1"/>
    <col min="23" max="23" width="17" style="8" hidden="1" customWidth="1"/>
    <col min="24" max="24" width="13.81640625" style="8" hidden="1" customWidth="1"/>
    <col min="25" max="25" width="73.81640625" style="38" hidden="1" customWidth="1"/>
    <col min="26" max="26" width="31" style="8" customWidth="1"/>
    <col min="27" max="16384" width="9.1796875" style="8"/>
  </cols>
  <sheetData>
    <row r="1" spans="1:25" x14ac:dyDescent="0.5">
      <c r="A1" s="58" t="s">
        <v>0</v>
      </c>
      <c r="B1" s="58"/>
      <c r="C1" s="58"/>
      <c r="D1" s="58"/>
      <c r="E1" s="58"/>
      <c r="F1" s="58"/>
      <c r="G1" s="58"/>
      <c r="H1" s="58"/>
      <c r="I1" s="58"/>
      <c r="J1" s="58"/>
      <c r="K1" s="58"/>
      <c r="L1" s="58"/>
      <c r="M1" s="58"/>
      <c r="N1" s="58"/>
      <c r="O1" s="58"/>
      <c r="P1" s="58"/>
      <c r="Q1" s="58"/>
      <c r="R1" s="58"/>
      <c r="S1" s="58"/>
      <c r="T1" s="58"/>
      <c r="U1" s="58"/>
      <c r="V1" s="58"/>
      <c r="W1" s="58"/>
      <c r="X1" s="58"/>
      <c r="Y1" s="58"/>
    </row>
    <row r="2" spans="1:25" x14ac:dyDescent="0.5">
      <c r="A2" s="58" t="s">
        <v>1</v>
      </c>
      <c r="B2" s="58"/>
      <c r="C2" s="58"/>
      <c r="D2" s="58"/>
      <c r="E2" s="58"/>
      <c r="F2" s="58"/>
      <c r="G2" s="58"/>
      <c r="H2" s="58"/>
      <c r="I2" s="58"/>
      <c r="J2" s="58"/>
      <c r="K2" s="58"/>
      <c r="L2" s="58"/>
      <c r="M2" s="58"/>
      <c r="N2" s="58"/>
      <c r="O2" s="58"/>
      <c r="P2" s="58"/>
      <c r="Q2" s="58"/>
      <c r="R2" s="58"/>
      <c r="S2" s="58"/>
      <c r="T2" s="58"/>
      <c r="U2" s="58"/>
      <c r="V2" s="58"/>
      <c r="W2" s="58"/>
      <c r="X2" s="58"/>
      <c r="Y2" s="58"/>
    </row>
    <row r="3" spans="1:25" x14ac:dyDescent="0.5">
      <c r="A3" s="7"/>
      <c r="B3" s="9"/>
      <c r="C3" s="7"/>
      <c r="D3" s="7"/>
      <c r="E3" s="7"/>
      <c r="F3" s="7"/>
      <c r="G3" s="7"/>
      <c r="M3" s="10"/>
      <c r="N3" s="10"/>
      <c r="O3" s="10"/>
      <c r="T3" s="59" t="s">
        <v>2</v>
      </c>
      <c r="U3" s="59"/>
      <c r="V3" s="1"/>
      <c r="W3" s="1"/>
      <c r="X3" s="1"/>
      <c r="Y3" s="4" t="s">
        <v>3</v>
      </c>
    </row>
    <row r="5" spans="1:25" x14ac:dyDescent="0.5">
      <c r="A5" s="60" t="s">
        <v>4</v>
      </c>
      <c r="B5" s="61" t="s">
        <v>5</v>
      </c>
      <c r="C5" s="60" t="s">
        <v>6</v>
      </c>
      <c r="D5" s="62" t="s">
        <v>7</v>
      </c>
      <c r="E5" s="62"/>
      <c r="F5" s="62"/>
      <c r="G5" s="62"/>
      <c r="H5" s="62"/>
      <c r="I5" s="62" t="s">
        <v>8</v>
      </c>
      <c r="J5" s="62"/>
      <c r="K5" s="62"/>
      <c r="L5" s="62" t="s">
        <v>9</v>
      </c>
      <c r="M5" s="62"/>
      <c r="N5" s="62"/>
      <c r="O5" s="62"/>
      <c r="P5" s="63" t="s">
        <v>10</v>
      </c>
      <c r="Q5" s="63"/>
      <c r="R5" s="64" t="s">
        <v>11</v>
      </c>
      <c r="S5" s="64"/>
      <c r="T5" s="64" t="s">
        <v>12</v>
      </c>
      <c r="U5" s="64"/>
      <c r="V5" s="65" t="s">
        <v>13</v>
      </c>
      <c r="W5" s="66" t="s">
        <v>14</v>
      </c>
      <c r="X5" s="66" t="s">
        <v>15</v>
      </c>
      <c r="Y5" s="57" t="s">
        <v>16</v>
      </c>
    </row>
    <row r="6" spans="1:25" ht="40" x14ac:dyDescent="0.5">
      <c r="A6" s="60"/>
      <c r="B6" s="61"/>
      <c r="C6" s="60"/>
      <c r="D6" s="62"/>
      <c r="E6" s="62"/>
      <c r="F6" s="62"/>
      <c r="G6" s="62"/>
      <c r="H6" s="62"/>
      <c r="I6" s="62"/>
      <c r="J6" s="62"/>
      <c r="K6" s="62"/>
      <c r="L6" s="62"/>
      <c r="M6" s="62"/>
      <c r="N6" s="62"/>
      <c r="O6" s="62"/>
      <c r="P6" s="13" t="s">
        <v>17</v>
      </c>
      <c r="Q6" s="13" t="s">
        <v>18</v>
      </c>
      <c r="R6" s="13" t="s">
        <v>17</v>
      </c>
      <c r="S6" s="13" t="s">
        <v>18</v>
      </c>
      <c r="T6" s="13" t="s">
        <v>17</v>
      </c>
      <c r="U6" s="13" t="s">
        <v>18</v>
      </c>
      <c r="V6" s="65"/>
      <c r="W6" s="66"/>
      <c r="X6" s="66"/>
      <c r="Y6" s="57"/>
    </row>
    <row r="7" spans="1:25" ht="80" x14ac:dyDescent="0.5">
      <c r="A7" s="60"/>
      <c r="B7" s="61"/>
      <c r="C7" s="60"/>
      <c r="D7" s="11" t="s">
        <v>19</v>
      </c>
      <c r="E7" s="11" t="s">
        <v>20</v>
      </c>
      <c r="F7" s="11" t="s">
        <v>21</v>
      </c>
      <c r="G7" s="14" t="s">
        <v>236</v>
      </c>
      <c r="H7" s="11" t="s">
        <v>22</v>
      </c>
      <c r="I7" s="11" t="s">
        <v>23</v>
      </c>
      <c r="J7" s="11" t="s">
        <v>24</v>
      </c>
      <c r="K7" s="11" t="s">
        <v>25</v>
      </c>
      <c r="L7" s="11" t="s">
        <v>26</v>
      </c>
      <c r="M7" s="11" t="s">
        <v>27</v>
      </c>
      <c r="N7" s="11" t="s">
        <v>28</v>
      </c>
      <c r="O7" s="11" t="s">
        <v>29</v>
      </c>
      <c r="P7" s="13" t="s">
        <v>30</v>
      </c>
      <c r="Q7" s="13" t="s">
        <v>30</v>
      </c>
      <c r="R7" s="13" t="s">
        <v>31</v>
      </c>
      <c r="S7" s="13" t="s">
        <v>31</v>
      </c>
      <c r="T7" s="13" t="s">
        <v>32</v>
      </c>
      <c r="U7" s="13" t="s">
        <v>32</v>
      </c>
      <c r="V7" s="65"/>
      <c r="W7" s="66"/>
      <c r="X7" s="66"/>
      <c r="Y7" s="57"/>
    </row>
    <row r="8" spans="1:25" x14ac:dyDescent="0.5">
      <c r="A8" s="12">
        <v>1</v>
      </c>
      <c r="B8" s="12">
        <v>2</v>
      </c>
      <c r="C8" s="12">
        <v>3</v>
      </c>
      <c r="D8" s="12">
        <v>4</v>
      </c>
      <c r="E8" s="12">
        <v>5</v>
      </c>
      <c r="F8" s="12">
        <v>6</v>
      </c>
      <c r="G8" s="12">
        <v>7</v>
      </c>
      <c r="H8" s="12">
        <v>8</v>
      </c>
      <c r="I8" s="12"/>
      <c r="J8" s="12"/>
      <c r="K8" s="12"/>
      <c r="L8" s="12">
        <v>9</v>
      </c>
      <c r="M8" s="12">
        <v>10</v>
      </c>
      <c r="N8" s="12">
        <v>10</v>
      </c>
      <c r="O8" s="12"/>
      <c r="P8" s="12">
        <v>11</v>
      </c>
      <c r="Q8" s="12">
        <v>12</v>
      </c>
      <c r="R8" s="12">
        <v>13</v>
      </c>
      <c r="S8" s="12">
        <v>14</v>
      </c>
      <c r="T8" s="12">
        <v>15</v>
      </c>
      <c r="U8" s="12">
        <v>16</v>
      </c>
      <c r="V8" s="12" t="s">
        <v>33</v>
      </c>
      <c r="W8" s="12" t="s">
        <v>34</v>
      </c>
      <c r="X8" s="12" t="s">
        <v>35</v>
      </c>
      <c r="Y8" s="12">
        <v>17</v>
      </c>
    </row>
    <row r="9" spans="1:25" x14ac:dyDescent="0.5">
      <c r="A9" s="15"/>
      <c r="B9" s="2" t="s">
        <v>36</v>
      </c>
      <c r="C9" s="15"/>
      <c r="D9" s="15"/>
      <c r="E9" s="15"/>
      <c r="F9" s="15"/>
      <c r="G9" s="15"/>
      <c r="H9" s="15"/>
      <c r="I9" s="15"/>
      <c r="J9" s="15"/>
      <c r="K9" s="15"/>
      <c r="L9" s="15"/>
      <c r="M9" s="15"/>
      <c r="N9" s="15"/>
      <c r="O9" s="15"/>
      <c r="P9" s="15"/>
      <c r="Q9" s="15"/>
      <c r="R9" s="15"/>
      <c r="S9" s="15"/>
      <c r="T9" s="15"/>
      <c r="U9" s="15"/>
      <c r="V9" s="15"/>
      <c r="W9" s="15"/>
      <c r="X9" s="15"/>
      <c r="Y9" s="2"/>
    </row>
    <row r="10" spans="1:25" ht="41" x14ac:dyDescent="0.5">
      <c r="A10" s="6">
        <v>1</v>
      </c>
      <c r="B10" s="16" t="s">
        <v>239</v>
      </c>
      <c r="C10" s="20" t="s">
        <v>37</v>
      </c>
      <c r="D10" s="12">
        <v>207.39</v>
      </c>
      <c r="E10" s="39">
        <v>187.53</v>
      </c>
      <c r="F10" s="39">
        <v>19.86</v>
      </c>
      <c r="G10" s="39">
        <v>0</v>
      </c>
      <c r="H10" s="40" t="s">
        <v>38</v>
      </c>
      <c r="I10" s="40">
        <v>118.2</v>
      </c>
      <c r="J10" s="40">
        <v>0</v>
      </c>
      <c r="K10" s="12">
        <v>118.2</v>
      </c>
      <c r="L10" s="40" t="s">
        <v>39</v>
      </c>
      <c r="M10" s="20" t="s">
        <v>40</v>
      </c>
      <c r="N10" s="20" t="s">
        <v>41</v>
      </c>
      <c r="O10" s="20"/>
      <c r="P10" s="41" t="s">
        <v>42</v>
      </c>
      <c r="Q10" s="42">
        <v>175.48</v>
      </c>
      <c r="R10" s="41" t="s">
        <v>42</v>
      </c>
      <c r="S10" s="43">
        <v>0</v>
      </c>
      <c r="T10" s="41" t="s">
        <v>42</v>
      </c>
      <c r="U10" s="42">
        <f>Q10+S10</f>
        <v>175.48</v>
      </c>
      <c r="V10" s="42">
        <v>19.18</v>
      </c>
      <c r="W10" s="42">
        <f>U10-V10</f>
        <v>156.29999999999998</v>
      </c>
      <c r="X10" s="42">
        <v>0</v>
      </c>
      <c r="Y10" s="20" t="s">
        <v>43</v>
      </c>
    </row>
    <row r="11" spans="1:25" ht="41" x14ac:dyDescent="0.5">
      <c r="A11" s="6">
        <v>2</v>
      </c>
      <c r="B11" s="16" t="s">
        <v>240</v>
      </c>
      <c r="C11" s="20" t="s">
        <v>44</v>
      </c>
      <c r="D11" s="12">
        <v>97.95</v>
      </c>
      <c r="E11" s="39">
        <v>97.95</v>
      </c>
      <c r="F11" s="39">
        <v>0</v>
      </c>
      <c r="G11" s="39">
        <v>0</v>
      </c>
      <c r="H11" s="40" t="s">
        <v>38</v>
      </c>
      <c r="I11" s="40">
        <v>97.95</v>
      </c>
      <c r="J11" s="40">
        <v>0</v>
      </c>
      <c r="K11" s="12">
        <v>97.95</v>
      </c>
      <c r="L11" s="40" t="s">
        <v>45</v>
      </c>
      <c r="M11" s="20" t="s">
        <v>40</v>
      </c>
      <c r="N11" s="20" t="s">
        <v>41</v>
      </c>
      <c r="O11" s="20"/>
      <c r="P11" s="41" t="s">
        <v>42</v>
      </c>
      <c r="Q11" s="42">
        <v>89.07</v>
      </c>
      <c r="R11" s="41" t="s">
        <v>42</v>
      </c>
      <c r="S11" s="43">
        <v>0</v>
      </c>
      <c r="T11" s="41" t="s">
        <v>42</v>
      </c>
      <c r="U11" s="42">
        <f t="shared" ref="U11:U74" si="0">Q11+S11</f>
        <v>89.07</v>
      </c>
      <c r="V11" s="42">
        <v>0</v>
      </c>
      <c r="W11" s="42">
        <f t="shared" ref="W11:W74" si="1">U11-V11</f>
        <v>89.07</v>
      </c>
      <c r="X11" s="42">
        <v>0</v>
      </c>
      <c r="Y11" s="20" t="s">
        <v>43</v>
      </c>
    </row>
    <row r="12" spans="1:25" x14ac:dyDescent="0.5">
      <c r="A12" s="6">
        <v>3</v>
      </c>
      <c r="B12" s="16" t="s">
        <v>241</v>
      </c>
      <c r="C12" s="20" t="s">
        <v>44</v>
      </c>
      <c r="D12" s="27">
        <v>142</v>
      </c>
      <c r="E12" s="39">
        <v>126.7</v>
      </c>
      <c r="F12" s="39">
        <v>6.57</v>
      </c>
      <c r="G12" s="39">
        <v>8.73</v>
      </c>
      <c r="H12" s="40" t="s">
        <v>46</v>
      </c>
      <c r="I12" s="40">
        <v>123.06</v>
      </c>
      <c r="J12" s="40">
        <v>5.59</v>
      </c>
      <c r="K12" s="12">
        <v>128.65</v>
      </c>
      <c r="L12" s="40" t="s">
        <v>47</v>
      </c>
      <c r="M12" s="20" t="s">
        <v>40</v>
      </c>
      <c r="N12" s="20" t="s">
        <v>48</v>
      </c>
      <c r="O12" s="20"/>
      <c r="P12" s="41" t="s">
        <v>42</v>
      </c>
      <c r="Q12" s="42">
        <v>138.25</v>
      </c>
      <c r="R12" s="41" t="s">
        <v>42</v>
      </c>
      <c r="S12" s="43">
        <v>0</v>
      </c>
      <c r="T12" s="41" t="s">
        <v>42</v>
      </c>
      <c r="U12" s="42">
        <f t="shared" si="0"/>
        <v>138.25</v>
      </c>
      <c r="V12" s="42">
        <v>6.57</v>
      </c>
      <c r="W12" s="42">
        <f t="shared" si="1"/>
        <v>131.68</v>
      </c>
      <c r="X12" s="42">
        <v>5.0599999999999996</v>
      </c>
      <c r="Y12" s="20" t="s">
        <v>43</v>
      </c>
    </row>
    <row r="13" spans="1:25" x14ac:dyDescent="0.5">
      <c r="A13" s="6">
        <v>4</v>
      </c>
      <c r="B13" s="21" t="s">
        <v>242</v>
      </c>
      <c r="C13" s="20" t="s">
        <v>44</v>
      </c>
      <c r="D13" s="27">
        <v>42.4</v>
      </c>
      <c r="E13" s="39">
        <v>23.770600000000002</v>
      </c>
      <c r="F13" s="39">
        <v>1.9016</v>
      </c>
      <c r="G13" s="39">
        <v>16.724599999999999</v>
      </c>
      <c r="H13" s="40" t="s">
        <v>49</v>
      </c>
      <c r="I13" s="40">
        <v>24.25</v>
      </c>
      <c r="J13" s="40">
        <v>29.15</v>
      </c>
      <c r="K13" s="12">
        <v>53.4</v>
      </c>
      <c r="L13" s="40" t="s">
        <v>50</v>
      </c>
      <c r="M13" s="20" t="s">
        <v>51</v>
      </c>
      <c r="N13" s="20" t="s">
        <v>52</v>
      </c>
      <c r="O13" s="20"/>
      <c r="P13" s="41" t="s">
        <v>42</v>
      </c>
      <c r="Q13" s="42">
        <v>34.93</v>
      </c>
      <c r="R13" s="41" t="s">
        <v>42</v>
      </c>
      <c r="S13" s="43">
        <v>0</v>
      </c>
      <c r="T13" s="41" t="s">
        <v>42</v>
      </c>
      <c r="U13" s="42">
        <f t="shared" si="0"/>
        <v>34.93</v>
      </c>
      <c r="V13" s="42">
        <v>1.9</v>
      </c>
      <c r="W13" s="42">
        <f t="shared" si="1"/>
        <v>33.03</v>
      </c>
      <c r="X13" s="42">
        <v>8.76</v>
      </c>
      <c r="Y13" s="20" t="s">
        <v>53</v>
      </c>
    </row>
    <row r="14" spans="1:25" ht="41" x14ac:dyDescent="0.5">
      <c r="A14" s="6">
        <v>5</v>
      </c>
      <c r="B14" s="16" t="s">
        <v>243</v>
      </c>
      <c r="C14" s="20" t="s">
        <v>44</v>
      </c>
      <c r="D14" s="12">
        <v>52.78</v>
      </c>
      <c r="E14" s="39">
        <v>48.9</v>
      </c>
      <c r="F14" s="44">
        <v>3.88</v>
      </c>
      <c r="G14" s="39">
        <v>0</v>
      </c>
      <c r="H14" s="40" t="s">
        <v>54</v>
      </c>
      <c r="I14" s="40">
        <v>43.56</v>
      </c>
      <c r="J14" s="45">
        <v>0</v>
      </c>
      <c r="K14" s="12">
        <v>43.56</v>
      </c>
      <c r="L14" s="40" t="s">
        <v>55</v>
      </c>
      <c r="M14" s="20" t="s">
        <v>52</v>
      </c>
      <c r="N14" s="20" t="s">
        <v>56</v>
      </c>
      <c r="O14" s="20"/>
      <c r="P14" s="41" t="s">
        <v>42</v>
      </c>
      <c r="Q14" s="42">
        <v>50.43</v>
      </c>
      <c r="R14" s="41" t="s">
        <v>42</v>
      </c>
      <c r="S14" s="43">
        <v>0</v>
      </c>
      <c r="T14" s="41" t="s">
        <v>42</v>
      </c>
      <c r="U14" s="42">
        <f t="shared" si="0"/>
        <v>50.43</v>
      </c>
      <c r="V14" s="42">
        <v>3.71</v>
      </c>
      <c r="W14" s="42">
        <f t="shared" si="1"/>
        <v>46.72</v>
      </c>
      <c r="X14" s="42">
        <v>0</v>
      </c>
      <c r="Y14" s="20" t="s">
        <v>43</v>
      </c>
    </row>
    <row r="15" spans="1:25" ht="41" x14ac:dyDescent="0.5">
      <c r="A15" s="6">
        <v>6</v>
      </c>
      <c r="B15" s="16" t="s">
        <v>244</v>
      </c>
      <c r="C15" s="20" t="s">
        <v>37</v>
      </c>
      <c r="D15" s="12">
        <v>43.66</v>
      </c>
      <c r="E15" s="39">
        <v>38.369999999999997</v>
      </c>
      <c r="F15" s="39">
        <v>3.03</v>
      </c>
      <c r="G15" s="39">
        <v>2.2599999999999998</v>
      </c>
      <c r="H15" s="40" t="s">
        <v>57</v>
      </c>
      <c r="I15" s="40">
        <v>39.65</v>
      </c>
      <c r="J15" s="40">
        <v>0.75</v>
      </c>
      <c r="K15" s="12">
        <v>40.4</v>
      </c>
      <c r="L15" s="40" t="s">
        <v>58</v>
      </c>
      <c r="M15" s="20" t="s">
        <v>59</v>
      </c>
      <c r="N15" s="20" t="s">
        <v>60</v>
      </c>
      <c r="O15" s="20"/>
      <c r="P15" s="41" t="s">
        <v>42</v>
      </c>
      <c r="Q15" s="42">
        <v>40.664999999999999</v>
      </c>
      <c r="R15" s="41" t="s">
        <v>42</v>
      </c>
      <c r="S15" s="43">
        <v>0</v>
      </c>
      <c r="T15" s="41" t="s">
        <v>42</v>
      </c>
      <c r="U15" s="42">
        <f t="shared" si="0"/>
        <v>40.664999999999999</v>
      </c>
      <c r="V15" s="42">
        <v>2.96</v>
      </c>
      <c r="W15" s="42">
        <f t="shared" si="1"/>
        <v>37.704999999999998</v>
      </c>
      <c r="X15" s="46">
        <v>0.65500000000000003</v>
      </c>
      <c r="Y15" s="20" t="s">
        <v>237</v>
      </c>
    </row>
    <row r="16" spans="1:25" x14ac:dyDescent="0.5">
      <c r="A16" s="6">
        <v>7</v>
      </c>
      <c r="B16" s="16" t="s">
        <v>245</v>
      </c>
      <c r="C16" s="20" t="s">
        <v>61</v>
      </c>
      <c r="D16" s="12">
        <v>48.45</v>
      </c>
      <c r="E16" s="39">
        <v>39.729999999999997</v>
      </c>
      <c r="F16" s="39">
        <v>2.2599999999999998</v>
      </c>
      <c r="G16" s="39">
        <v>6.46</v>
      </c>
      <c r="H16" s="40" t="s">
        <v>62</v>
      </c>
      <c r="I16" s="40">
        <v>37.729999999999997</v>
      </c>
      <c r="J16" s="40">
        <v>7.14</v>
      </c>
      <c r="K16" s="12">
        <v>44.87</v>
      </c>
      <c r="L16" s="40" t="s">
        <v>63</v>
      </c>
      <c r="M16" s="20" t="s">
        <v>64</v>
      </c>
      <c r="N16" s="20" t="s">
        <v>60</v>
      </c>
      <c r="O16" s="20"/>
      <c r="P16" s="41" t="s">
        <v>42</v>
      </c>
      <c r="Q16" s="42">
        <v>44.23</v>
      </c>
      <c r="R16" s="41" t="s">
        <v>42</v>
      </c>
      <c r="S16" s="43">
        <v>0</v>
      </c>
      <c r="T16" s="41" t="s">
        <v>42</v>
      </c>
      <c r="U16" s="42">
        <f t="shared" si="0"/>
        <v>44.23</v>
      </c>
      <c r="V16" s="42">
        <v>2.2599999999999998</v>
      </c>
      <c r="W16" s="42">
        <f t="shared" si="1"/>
        <v>41.97</v>
      </c>
      <c r="X16" s="42">
        <v>1.2</v>
      </c>
      <c r="Y16" s="20" t="s">
        <v>43</v>
      </c>
    </row>
    <row r="17" spans="1:26" ht="41" x14ac:dyDescent="0.5">
      <c r="A17" s="6">
        <v>8</v>
      </c>
      <c r="B17" s="16" t="s">
        <v>246</v>
      </c>
      <c r="C17" s="20" t="s">
        <v>37</v>
      </c>
      <c r="D17" s="12">
        <v>46.51</v>
      </c>
      <c r="E17" s="39">
        <v>40.68</v>
      </c>
      <c r="F17" s="39">
        <v>3.25</v>
      </c>
      <c r="G17" s="39">
        <v>2.58</v>
      </c>
      <c r="H17" s="40" t="s">
        <v>57</v>
      </c>
      <c r="I17" s="40">
        <v>32.71</v>
      </c>
      <c r="J17" s="40">
        <v>1.75</v>
      </c>
      <c r="K17" s="12">
        <v>34.46</v>
      </c>
      <c r="L17" s="40" t="s">
        <v>65</v>
      </c>
      <c r="M17" s="20" t="s">
        <v>66</v>
      </c>
      <c r="N17" s="20" t="s">
        <v>56</v>
      </c>
      <c r="O17" s="20"/>
      <c r="P17" s="41" t="s">
        <v>42</v>
      </c>
      <c r="Q17" s="42">
        <v>45.44</v>
      </c>
      <c r="R17" s="41" t="s">
        <v>42</v>
      </c>
      <c r="S17" s="43">
        <v>0</v>
      </c>
      <c r="T17" s="41" t="s">
        <v>42</v>
      </c>
      <c r="U17" s="42">
        <f t="shared" si="0"/>
        <v>45.44</v>
      </c>
      <c r="V17" s="42">
        <v>3.22</v>
      </c>
      <c r="W17" s="42">
        <f t="shared" si="1"/>
        <v>42.22</v>
      </c>
      <c r="X17" s="42">
        <v>0.37</v>
      </c>
      <c r="Y17" s="20" t="s">
        <v>67</v>
      </c>
    </row>
    <row r="18" spans="1:26" ht="41" x14ac:dyDescent="0.5">
      <c r="A18" s="6">
        <v>9</v>
      </c>
      <c r="B18" s="16" t="s">
        <v>247</v>
      </c>
      <c r="C18" s="20" t="s">
        <v>61</v>
      </c>
      <c r="D18" s="12">
        <v>75.790000000000006</v>
      </c>
      <c r="E18" s="39">
        <v>67.12</v>
      </c>
      <c r="F18" s="39">
        <v>5.27</v>
      </c>
      <c r="G18" s="39">
        <v>3.4</v>
      </c>
      <c r="H18" s="40" t="s">
        <v>68</v>
      </c>
      <c r="I18" s="40">
        <v>69.3</v>
      </c>
      <c r="J18" s="40">
        <v>9.59</v>
      </c>
      <c r="K18" s="12">
        <v>78.89</v>
      </c>
      <c r="L18" s="40" t="s">
        <v>69</v>
      </c>
      <c r="M18" s="20" t="s">
        <v>70</v>
      </c>
      <c r="N18" s="20" t="s">
        <v>71</v>
      </c>
      <c r="O18" s="20"/>
      <c r="P18" s="41" t="s">
        <v>42</v>
      </c>
      <c r="Q18" s="42">
        <v>70.819999999999993</v>
      </c>
      <c r="R18" s="41" t="s">
        <v>42</v>
      </c>
      <c r="S18" s="43">
        <v>0</v>
      </c>
      <c r="T18" s="41" t="s">
        <v>42</v>
      </c>
      <c r="U18" s="42">
        <f t="shared" si="0"/>
        <v>70.819999999999993</v>
      </c>
      <c r="V18" s="42">
        <v>5.13</v>
      </c>
      <c r="W18" s="42">
        <f t="shared" si="1"/>
        <v>65.69</v>
      </c>
      <c r="X18" s="42">
        <v>3.29</v>
      </c>
      <c r="Y18" s="20" t="s">
        <v>67</v>
      </c>
    </row>
    <row r="19" spans="1:26" ht="41" x14ac:dyDescent="0.5">
      <c r="A19" s="6">
        <v>10</v>
      </c>
      <c r="B19" s="16" t="s">
        <v>248</v>
      </c>
      <c r="C19" s="20" t="s">
        <v>44</v>
      </c>
      <c r="D19" s="12">
        <v>170.95</v>
      </c>
      <c r="E19" s="39">
        <v>154.00899999999999</v>
      </c>
      <c r="F19" s="39">
        <v>9.8684999999999992</v>
      </c>
      <c r="G19" s="39">
        <v>7.0724999999999998</v>
      </c>
      <c r="H19" s="40" t="s">
        <v>72</v>
      </c>
      <c r="I19" s="40">
        <v>147.58000000000001</v>
      </c>
      <c r="J19" s="40">
        <v>7.92</v>
      </c>
      <c r="K19" s="12">
        <v>155.5</v>
      </c>
      <c r="L19" s="40" t="s">
        <v>73</v>
      </c>
      <c r="M19" s="20" t="s">
        <v>52</v>
      </c>
      <c r="N19" s="20" t="s">
        <v>74</v>
      </c>
      <c r="O19" s="20" t="s">
        <v>75</v>
      </c>
      <c r="P19" s="41" t="s">
        <v>42</v>
      </c>
      <c r="Q19" s="42">
        <v>177.19</v>
      </c>
      <c r="R19" s="41" t="s">
        <v>42</v>
      </c>
      <c r="S19" s="43">
        <v>0</v>
      </c>
      <c r="T19" s="41" t="s">
        <v>42</v>
      </c>
      <c r="U19" s="42">
        <f t="shared" si="0"/>
        <v>177.19</v>
      </c>
      <c r="V19" s="42">
        <v>9.86</v>
      </c>
      <c r="W19" s="42">
        <f t="shared" si="1"/>
        <v>167.32999999999998</v>
      </c>
      <c r="X19" s="42">
        <v>7.15</v>
      </c>
      <c r="Y19" s="20" t="s">
        <v>67</v>
      </c>
    </row>
    <row r="20" spans="1:26" ht="41" x14ac:dyDescent="0.5">
      <c r="A20" s="6">
        <v>11</v>
      </c>
      <c r="B20" s="16" t="s">
        <v>249</v>
      </c>
      <c r="C20" s="20" t="s">
        <v>44</v>
      </c>
      <c r="D20" s="12">
        <v>300.84249999999997</v>
      </c>
      <c r="E20" s="39">
        <v>278.26690000000002</v>
      </c>
      <c r="F20" s="39">
        <v>18.815799999999999</v>
      </c>
      <c r="G20" s="39">
        <v>3.7597999999999998</v>
      </c>
      <c r="H20" s="40" t="s">
        <v>76</v>
      </c>
      <c r="I20" s="40">
        <v>276.64999999999998</v>
      </c>
      <c r="J20" s="40">
        <v>4.2</v>
      </c>
      <c r="K20" s="12">
        <v>280.84999999999997</v>
      </c>
      <c r="L20" s="40" t="s">
        <v>77</v>
      </c>
      <c r="M20" s="20" t="s">
        <v>78</v>
      </c>
      <c r="N20" s="20" t="s">
        <v>79</v>
      </c>
      <c r="O20" s="20" t="s">
        <v>75</v>
      </c>
      <c r="P20" s="41" t="s">
        <v>42</v>
      </c>
      <c r="Q20" s="42">
        <v>293.02</v>
      </c>
      <c r="R20" s="41" t="s">
        <v>42</v>
      </c>
      <c r="S20" s="43">
        <v>0</v>
      </c>
      <c r="T20" s="41" t="s">
        <v>42</v>
      </c>
      <c r="U20" s="42">
        <f t="shared" si="0"/>
        <v>293.02</v>
      </c>
      <c r="V20" s="42">
        <v>18.809999999999999</v>
      </c>
      <c r="W20" s="42">
        <f t="shared" si="1"/>
        <v>274.20999999999998</v>
      </c>
      <c r="X20" s="42">
        <v>0.74</v>
      </c>
      <c r="Y20" s="20" t="s">
        <v>67</v>
      </c>
    </row>
    <row r="21" spans="1:26" x14ac:dyDescent="0.5">
      <c r="A21" s="6">
        <v>12</v>
      </c>
      <c r="B21" s="16" t="s">
        <v>250</v>
      </c>
      <c r="C21" s="20" t="s">
        <v>80</v>
      </c>
      <c r="D21" s="27">
        <v>63.8</v>
      </c>
      <c r="E21" s="39">
        <v>57.64</v>
      </c>
      <c r="F21" s="39">
        <v>4.6100000000000003</v>
      </c>
      <c r="G21" s="39">
        <v>1.55</v>
      </c>
      <c r="H21" s="40" t="s">
        <v>81</v>
      </c>
      <c r="I21" s="40">
        <v>57.12</v>
      </c>
      <c r="J21" s="45">
        <v>0</v>
      </c>
      <c r="K21" s="12">
        <v>57.12</v>
      </c>
      <c r="L21" s="40" t="s">
        <v>82</v>
      </c>
      <c r="M21" s="20" t="s">
        <v>56</v>
      </c>
      <c r="N21" s="20" t="s">
        <v>74</v>
      </c>
      <c r="O21" s="20"/>
      <c r="P21" s="41" t="s">
        <v>42</v>
      </c>
      <c r="Q21" s="42">
        <v>60.36</v>
      </c>
      <c r="R21" s="41" t="s">
        <v>42</v>
      </c>
      <c r="S21" s="43">
        <v>0</v>
      </c>
      <c r="T21" s="41" t="s">
        <v>42</v>
      </c>
      <c r="U21" s="42">
        <f t="shared" si="0"/>
        <v>60.36</v>
      </c>
      <c r="V21" s="42">
        <v>4.3499999999999996</v>
      </c>
      <c r="W21" s="42">
        <f t="shared" si="1"/>
        <v>56.01</v>
      </c>
      <c r="X21" s="42">
        <v>0</v>
      </c>
      <c r="Y21" s="20" t="s">
        <v>83</v>
      </c>
    </row>
    <row r="22" spans="1:26" x14ac:dyDescent="0.5">
      <c r="A22" s="6">
        <v>13</v>
      </c>
      <c r="B22" s="16" t="s">
        <v>251</v>
      </c>
      <c r="C22" s="20" t="s">
        <v>44</v>
      </c>
      <c r="D22" s="12">
        <v>299.3956</v>
      </c>
      <c r="E22" s="39">
        <v>269.10719999999998</v>
      </c>
      <c r="F22" s="39">
        <v>19.750399999999999</v>
      </c>
      <c r="G22" s="39">
        <v>10.538</v>
      </c>
      <c r="H22" s="40" t="s">
        <v>84</v>
      </c>
      <c r="I22" s="40">
        <v>264.38</v>
      </c>
      <c r="J22" s="40">
        <v>26.71</v>
      </c>
      <c r="K22" s="12">
        <v>290.89</v>
      </c>
      <c r="L22" s="40" t="s">
        <v>39</v>
      </c>
      <c r="M22" s="20" t="s">
        <v>85</v>
      </c>
      <c r="N22" s="20" t="s">
        <v>56</v>
      </c>
      <c r="O22" s="20" t="s">
        <v>75</v>
      </c>
      <c r="P22" s="41" t="s">
        <v>42</v>
      </c>
      <c r="Q22" s="42">
        <v>309.01</v>
      </c>
      <c r="R22" s="41" t="s">
        <v>42</v>
      </c>
      <c r="S22" s="43">
        <v>0</v>
      </c>
      <c r="T22" s="41" t="s">
        <v>42</v>
      </c>
      <c r="U22" s="42">
        <f t="shared" si="0"/>
        <v>309.01</v>
      </c>
      <c r="V22" s="42">
        <v>19.09</v>
      </c>
      <c r="W22" s="42">
        <f t="shared" si="1"/>
        <v>289.92</v>
      </c>
      <c r="X22" s="46">
        <v>8.1080000000000005</v>
      </c>
      <c r="Y22" s="20" t="s">
        <v>83</v>
      </c>
    </row>
    <row r="23" spans="1:26" ht="41" x14ac:dyDescent="0.5">
      <c r="A23" s="6">
        <v>14</v>
      </c>
      <c r="B23" s="16" t="s">
        <v>252</v>
      </c>
      <c r="C23" s="20" t="s">
        <v>80</v>
      </c>
      <c r="D23" s="27">
        <v>37.67</v>
      </c>
      <c r="E23" s="39">
        <v>16.25</v>
      </c>
      <c r="F23" s="39">
        <v>1.0954999999999999</v>
      </c>
      <c r="G23" s="39">
        <v>20.32</v>
      </c>
      <c r="H23" s="40" t="s">
        <v>86</v>
      </c>
      <c r="I23" s="40">
        <v>11.58</v>
      </c>
      <c r="J23" s="40">
        <v>17.440000000000001</v>
      </c>
      <c r="K23" s="12">
        <f>SUM(I23:J23)</f>
        <v>29.020000000000003</v>
      </c>
      <c r="L23" s="40" t="s">
        <v>87</v>
      </c>
      <c r="M23" s="20" t="s">
        <v>88</v>
      </c>
      <c r="N23" s="20" t="s">
        <v>89</v>
      </c>
      <c r="O23" s="20"/>
      <c r="P23" s="41" t="s">
        <v>42</v>
      </c>
      <c r="Q23" s="42">
        <v>19.559999999999999</v>
      </c>
      <c r="R23" s="41" t="s">
        <v>42</v>
      </c>
      <c r="S23" s="43">
        <v>0</v>
      </c>
      <c r="T23" s="41" t="s">
        <v>42</v>
      </c>
      <c r="U23" s="42">
        <f t="shared" si="0"/>
        <v>19.559999999999999</v>
      </c>
      <c r="V23" s="42">
        <v>1.07</v>
      </c>
      <c r="W23" s="42">
        <f t="shared" si="1"/>
        <v>18.489999999999998</v>
      </c>
      <c r="X23" s="42">
        <v>3.51</v>
      </c>
      <c r="Y23" s="20" t="s">
        <v>83</v>
      </c>
    </row>
    <row r="24" spans="1:26" ht="41" x14ac:dyDescent="0.5">
      <c r="A24" s="6">
        <v>15</v>
      </c>
      <c r="B24" s="16" t="s">
        <v>253</v>
      </c>
      <c r="C24" s="20" t="s">
        <v>80</v>
      </c>
      <c r="D24" s="27">
        <v>13.4</v>
      </c>
      <c r="E24" s="39">
        <v>10.25</v>
      </c>
      <c r="F24" s="39">
        <v>0.7</v>
      </c>
      <c r="G24" s="39">
        <v>2.4500000000000002</v>
      </c>
      <c r="H24" s="40" t="s">
        <v>90</v>
      </c>
      <c r="I24" s="40">
        <v>9.8800000000000008</v>
      </c>
      <c r="J24" s="40">
        <v>1.87</v>
      </c>
      <c r="K24" s="12">
        <f>SUM(I24:J24)</f>
        <v>11.75</v>
      </c>
      <c r="L24" s="40" t="s">
        <v>91</v>
      </c>
      <c r="M24" s="20" t="s">
        <v>56</v>
      </c>
      <c r="N24" s="20" t="s">
        <v>89</v>
      </c>
      <c r="O24" s="20"/>
      <c r="P24" s="41" t="s">
        <v>42</v>
      </c>
      <c r="Q24" s="47">
        <v>10.87</v>
      </c>
      <c r="R24" s="41" t="s">
        <v>42</v>
      </c>
      <c r="S24" s="43">
        <v>0</v>
      </c>
      <c r="T24" s="41" t="s">
        <v>42</v>
      </c>
      <c r="U24" s="42">
        <f t="shared" si="0"/>
        <v>10.87</v>
      </c>
      <c r="V24" s="47">
        <v>0.7</v>
      </c>
      <c r="W24" s="42">
        <f t="shared" si="1"/>
        <v>10.17</v>
      </c>
      <c r="X24" s="42">
        <v>0.15</v>
      </c>
      <c r="Y24" s="20" t="s">
        <v>83</v>
      </c>
    </row>
    <row r="25" spans="1:26" ht="41" x14ac:dyDescent="0.5">
      <c r="A25" s="6">
        <v>16</v>
      </c>
      <c r="B25" s="21" t="s">
        <v>254</v>
      </c>
      <c r="C25" s="20" t="s">
        <v>80</v>
      </c>
      <c r="D25" s="27">
        <v>42.82</v>
      </c>
      <c r="E25" s="39">
        <v>26.74</v>
      </c>
      <c r="F25" s="39">
        <v>1.19</v>
      </c>
      <c r="G25" s="39">
        <v>14.89</v>
      </c>
      <c r="H25" s="40" t="s">
        <v>92</v>
      </c>
      <c r="I25" s="40">
        <v>18.61</v>
      </c>
      <c r="J25" s="40">
        <v>14.89</v>
      </c>
      <c r="K25" s="12">
        <v>33.5</v>
      </c>
      <c r="L25" s="40" t="s">
        <v>93</v>
      </c>
      <c r="M25" s="20" t="s">
        <v>60</v>
      </c>
      <c r="N25" s="20" t="s">
        <v>94</v>
      </c>
      <c r="O25" s="20"/>
      <c r="P25" s="41" t="s">
        <v>42</v>
      </c>
      <c r="Q25" s="47">
        <v>22.49</v>
      </c>
      <c r="R25" s="41" t="s">
        <v>42</v>
      </c>
      <c r="S25" s="43">
        <v>0</v>
      </c>
      <c r="T25" s="41" t="s">
        <v>42</v>
      </c>
      <c r="U25" s="42">
        <f t="shared" si="0"/>
        <v>22.49</v>
      </c>
      <c r="V25" s="47">
        <v>1.17</v>
      </c>
      <c r="W25" s="42">
        <f t="shared" si="1"/>
        <v>21.32</v>
      </c>
      <c r="X25" s="42">
        <v>4.6100000000000003</v>
      </c>
      <c r="Y25" s="20" t="s">
        <v>83</v>
      </c>
    </row>
    <row r="26" spans="1:26" ht="41" x14ac:dyDescent="0.5">
      <c r="A26" s="6">
        <v>17</v>
      </c>
      <c r="B26" s="16" t="s">
        <v>255</v>
      </c>
      <c r="C26" s="20" t="s">
        <v>44</v>
      </c>
      <c r="D26" s="27">
        <v>430.49</v>
      </c>
      <c r="E26" s="39">
        <v>395.2</v>
      </c>
      <c r="F26" s="39">
        <v>23.81</v>
      </c>
      <c r="G26" s="48">
        <v>11.48</v>
      </c>
      <c r="H26" s="40" t="s">
        <v>95</v>
      </c>
      <c r="I26" s="40">
        <v>389.83</v>
      </c>
      <c r="J26" s="40">
        <v>11.48</v>
      </c>
      <c r="K26" s="12">
        <v>401.31</v>
      </c>
      <c r="L26" s="40" t="s">
        <v>96</v>
      </c>
      <c r="M26" s="20" t="s">
        <v>97</v>
      </c>
      <c r="N26" s="20" t="s">
        <v>98</v>
      </c>
      <c r="O26" s="20" t="s">
        <v>99</v>
      </c>
      <c r="P26" s="41" t="s">
        <v>42</v>
      </c>
      <c r="Q26" s="42">
        <v>418.99</v>
      </c>
      <c r="R26" s="41" t="s">
        <v>42</v>
      </c>
      <c r="S26" s="43">
        <v>0</v>
      </c>
      <c r="T26" s="41" t="s">
        <v>42</v>
      </c>
      <c r="U26" s="42">
        <f t="shared" si="0"/>
        <v>418.99</v>
      </c>
      <c r="V26" s="42">
        <v>23.81</v>
      </c>
      <c r="W26" s="42">
        <f t="shared" si="1"/>
        <v>395.18</v>
      </c>
      <c r="X26" s="42">
        <v>6.82</v>
      </c>
      <c r="Y26" s="20" t="s">
        <v>256</v>
      </c>
      <c r="Z26" s="22"/>
    </row>
    <row r="27" spans="1:26" ht="61.5" x14ac:dyDescent="0.5">
      <c r="A27" s="6">
        <v>18</v>
      </c>
      <c r="B27" s="21" t="s">
        <v>257</v>
      </c>
      <c r="C27" s="20" t="s">
        <v>80</v>
      </c>
      <c r="D27" s="27">
        <v>161.31</v>
      </c>
      <c r="E27" s="39">
        <v>102</v>
      </c>
      <c r="F27" s="39">
        <v>8.16</v>
      </c>
      <c r="G27" s="39">
        <v>51.15</v>
      </c>
      <c r="H27" s="40" t="s">
        <v>100</v>
      </c>
      <c r="I27" s="40">
        <v>102</v>
      </c>
      <c r="J27" s="40">
        <v>59.31</v>
      </c>
      <c r="K27" s="12">
        <v>161.31</v>
      </c>
      <c r="L27" s="40" t="s">
        <v>101</v>
      </c>
      <c r="M27" s="20" t="s">
        <v>89</v>
      </c>
      <c r="N27" s="20" t="s">
        <v>88</v>
      </c>
      <c r="O27" s="20" t="s">
        <v>99</v>
      </c>
      <c r="P27" s="41" t="s">
        <v>42</v>
      </c>
      <c r="Q27" s="42">
        <v>133.08000000000001</v>
      </c>
      <c r="R27" s="41" t="s">
        <v>42</v>
      </c>
      <c r="S27" s="43">
        <v>0</v>
      </c>
      <c r="T27" s="41" t="s">
        <v>42</v>
      </c>
      <c r="U27" s="42">
        <f t="shared" si="0"/>
        <v>133.08000000000001</v>
      </c>
      <c r="V27" s="49">
        <v>7.53</v>
      </c>
      <c r="W27" s="42">
        <f t="shared" si="1"/>
        <v>125.55000000000001</v>
      </c>
      <c r="X27" s="49">
        <v>5.95</v>
      </c>
      <c r="Y27" s="20" t="s">
        <v>258</v>
      </c>
    </row>
    <row r="28" spans="1:26" ht="41" x14ac:dyDescent="0.5">
      <c r="A28" s="6">
        <v>19</v>
      </c>
      <c r="B28" s="16" t="s">
        <v>259</v>
      </c>
      <c r="C28" s="20" t="s">
        <v>80</v>
      </c>
      <c r="D28" s="12">
        <v>72.91</v>
      </c>
      <c r="E28" s="39">
        <v>23.88</v>
      </c>
      <c r="F28" s="39">
        <v>1.75</v>
      </c>
      <c r="G28" s="39">
        <v>47.28</v>
      </c>
      <c r="H28" s="40" t="s">
        <v>102</v>
      </c>
      <c r="I28" s="40">
        <v>22.13</v>
      </c>
      <c r="J28" s="40">
        <v>47.28</v>
      </c>
      <c r="K28" s="12">
        <v>69.41</v>
      </c>
      <c r="L28" s="40" t="s">
        <v>93</v>
      </c>
      <c r="M28" s="20" t="s">
        <v>89</v>
      </c>
      <c r="N28" s="20" t="s">
        <v>98</v>
      </c>
      <c r="O28" s="20" t="s">
        <v>99</v>
      </c>
      <c r="P28" s="41" t="s">
        <v>42</v>
      </c>
      <c r="Q28" s="47">
        <v>27.57</v>
      </c>
      <c r="R28" s="41" t="s">
        <v>42</v>
      </c>
      <c r="S28" s="47">
        <v>0</v>
      </c>
      <c r="T28" s="41" t="s">
        <v>42</v>
      </c>
      <c r="U28" s="42">
        <f t="shared" si="0"/>
        <v>27.57</v>
      </c>
      <c r="V28" s="50">
        <v>1.71</v>
      </c>
      <c r="W28" s="42">
        <f t="shared" si="1"/>
        <v>25.86</v>
      </c>
      <c r="X28" s="49">
        <v>0</v>
      </c>
      <c r="Y28" s="20" t="s">
        <v>83</v>
      </c>
    </row>
    <row r="29" spans="1:26" ht="61.5" x14ac:dyDescent="0.5">
      <c r="A29" s="6">
        <v>20</v>
      </c>
      <c r="B29" s="16" t="s">
        <v>260</v>
      </c>
      <c r="C29" s="20" t="s">
        <v>80</v>
      </c>
      <c r="D29" s="27">
        <v>904</v>
      </c>
      <c r="E29" s="39">
        <v>58.15</v>
      </c>
      <c r="F29" s="39">
        <v>0</v>
      </c>
      <c r="G29" s="39">
        <v>845.85</v>
      </c>
      <c r="H29" s="40" t="s">
        <v>103</v>
      </c>
      <c r="I29" s="40">
        <v>170.41</v>
      </c>
      <c r="J29" s="40">
        <v>387.18</v>
      </c>
      <c r="K29" s="12">
        <v>557.59</v>
      </c>
      <c r="L29" s="40" t="s">
        <v>104</v>
      </c>
      <c r="M29" s="20" t="s">
        <v>105</v>
      </c>
      <c r="N29" s="20" t="s">
        <v>106</v>
      </c>
      <c r="O29" s="20"/>
      <c r="P29" s="41" t="s">
        <v>42</v>
      </c>
      <c r="Q29" s="47">
        <v>281.02</v>
      </c>
      <c r="R29" s="41" t="s">
        <v>42</v>
      </c>
      <c r="S29" s="47">
        <v>0</v>
      </c>
      <c r="T29" s="41" t="s">
        <v>42</v>
      </c>
      <c r="U29" s="42">
        <f t="shared" si="0"/>
        <v>281.02</v>
      </c>
      <c r="V29" s="50">
        <v>0</v>
      </c>
      <c r="W29" s="42">
        <f t="shared" si="1"/>
        <v>281.02</v>
      </c>
      <c r="X29" s="49">
        <v>92.13</v>
      </c>
      <c r="Y29" s="23" t="s">
        <v>261</v>
      </c>
    </row>
    <row r="30" spans="1:26" x14ac:dyDescent="0.5">
      <c r="A30" s="6">
        <v>21</v>
      </c>
      <c r="B30" s="16" t="s">
        <v>262</v>
      </c>
      <c r="C30" s="20" t="s">
        <v>80</v>
      </c>
      <c r="D30" s="27">
        <v>2.7</v>
      </c>
      <c r="E30" s="39">
        <v>2.1556000000000002</v>
      </c>
      <c r="F30" s="39">
        <v>6.9000000000000006E-2</v>
      </c>
      <c r="G30" s="39">
        <v>0.48</v>
      </c>
      <c r="H30" s="48" t="s">
        <v>107</v>
      </c>
      <c r="I30" s="48">
        <v>1.8</v>
      </c>
      <c r="J30" s="48">
        <v>0.24399999999999999</v>
      </c>
      <c r="K30" s="27">
        <v>2.044</v>
      </c>
      <c r="L30" s="48" t="s">
        <v>108</v>
      </c>
      <c r="M30" s="20" t="s">
        <v>105</v>
      </c>
      <c r="N30" s="20" t="s">
        <v>109</v>
      </c>
      <c r="O30" s="20" t="s">
        <v>110</v>
      </c>
      <c r="P30" s="41" t="s">
        <v>42</v>
      </c>
      <c r="Q30" s="51">
        <v>2.16</v>
      </c>
      <c r="R30" s="41" t="s">
        <v>42</v>
      </c>
      <c r="S30" s="47">
        <v>0</v>
      </c>
      <c r="T30" s="41" t="s">
        <v>42</v>
      </c>
      <c r="U30" s="42">
        <f t="shared" si="0"/>
        <v>2.16</v>
      </c>
      <c r="V30" s="51">
        <v>7.0000000000000007E-2</v>
      </c>
      <c r="W30" s="42">
        <f t="shared" si="1"/>
        <v>2.0900000000000003</v>
      </c>
      <c r="X30" s="42">
        <v>0.06</v>
      </c>
      <c r="Y30" s="20" t="s">
        <v>83</v>
      </c>
    </row>
    <row r="31" spans="1:26" x14ac:dyDescent="0.5">
      <c r="A31" s="6">
        <v>22</v>
      </c>
      <c r="B31" s="16" t="s">
        <v>263</v>
      </c>
      <c r="C31" s="20" t="s">
        <v>80</v>
      </c>
      <c r="D31" s="27">
        <v>51.08</v>
      </c>
      <c r="E31" s="39">
        <v>23.92</v>
      </c>
      <c r="F31" s="39">
        <v>1.635</v>
      </c>
      <c r="G31" s="39">
        <v>25.53</v>
      </c>
      <c r="H31" s="48" t="s">
        <v>111</v>
      </c>
      <c r="I31" s="48">
        <v>18.88</v>
      </c>
      <c r="J31" s="48">
        <v>23.54</v>
      </c>
      <c r="K31" s="27">
        <v>42.42</v>
      </c>
      <c r="L31" s="48" t="s">
        <v>112</v>
      </c>
      <c r="M31" s="20" t="s">
        <v>109</v>
      </c>
      <c r="N31" s="20" t="s">
        <v>110</v>
      </c>
      <c r="O31" s="20" t="s">
        <v>113</v>
      </c>
      <c r="P31" s="41" t="s">
        <v>42</v>
      </c>
      <c r="Q31" s="47">
        <v>27.79</v>
      </c>
      <c r="R31" s="41" t="s">
        <v>42</v>
      </c>
      <c r="S31" s="47">
        <v>0</v>
      </c>
      <c r="T31" s="41" t="s">
        <v>42</v>
      </c>
      <c r="U31" s="42">
        <f t="shared" si="0"/>
        <v>27.79</v>
      </c>
      <c r="V31" s="47">
        <v>1.52</v>
      </c>
      <c r="W31" s="42">
        <f t="shared" si="1"/>
        <v>26.27</v>
      </c>
      <c r="X31" s="42">
        <v>3.62</v>
      </c>
      <c r="Y31" s="20" t="s">
        <v>83</v>
      </c>
    </row>
    <row r="32" spans="1:26" ht="41" x14ac:dyDescent="0.5">
      <c r="A32" s="6">
        <v>23</v>
      </c>
      <c r="B32" s="16" t="s">
        <v>264</v>
      </c>
      <c r="C32" s="20" t="s">
        <v>265</v>
      </c>
      <c r="D32" s="12">
        <v>330.05</v>
      </c>
      <c r="E32" s="39">
        <f>D32-F32-G32</f>
        <v>278.84999999999997</v>
      </c>
      <c r="F32" s="39">
        <v>19.03</v>
      </c>
      <c r="G32" s="39">
        <v>32.17</v>
      </c>
      <c r="H32" s="40" t="s">
        <v>114</v>
      </c>
      <c r="I32" s="40">
        <v>268.02</v>
      </c>
      <c r="J32" s="48">
        <v>9</v>
      </c>
      <c r="K32" s="12">
        <v>277.02</v>
      </c>
      <c r="L32" s="40" t="s">
        <v>115</v>
      </c>
      <c r="M32" s="20" t="s">
        <v>116</v>
      </c>
      <c r="N32" s="20" t="s">
        <v>117</v>
      </c>
      <c r="O32" s="20" t="s">
        <v>118</v>
      </c>
      <c r="P32" s="41" t="s">
        <v>42</v>
      </c>
      <c r="Q32" s="42">
        <v>301.52999999999997</v>
      </c>
      <c r="R32" s="41" t="s">
        <v>42</v>
      </c>
      <c r="S32" s="47">
        <v>0</v>
      </c>
      <c r="T32" s="41" t="s">
        <v>42</v>
      </c>
      <c r="U32" s="42">
        <f t="shared" si="0"/>
        <v>301.52999999999997</v>
      </c>
      <c r="V32" s="42">
        <v>18.22</v>
      </c>
      <c r="W32" s="42">
        <f t="shared" si="1"/>
        <v>283.30999999999995</v>
      </c>
      <c r="X32" s="42">
        <v>22.43</v>
      </c>
      <c r="Y32" s="20" t="s">
        <v>83</v>
      </c>
    </row>
    <row r="33" spans="1:25" ht="41" x14ac:dyDescent="0.5">
      <c r="A33" s="6">
        <v>24</v>
      </c>
      <c r="B33" s="16" t="s">
        <v>266</v>
      </c>
      <c r="C33" s="20" t="s">
        <v>80</v>
      </c>
      <c r="D33" s="27">
        <v>76.73</v>
      </c>
      <c r="E33" s="39">
        <v>36.6</v>
      </c>
      <c r="F33" s="39">
        <v>2.4900000000000002</v>
      </c>
      <c r="G33" s="39">
        <v>37.64</v>
      </c>
      <c r="H33" s="48" t="s">
        <v>119</v>
      </c>
      <c r="I33" s="48">
        <v>34.24</v>
      </c>
      <c r="J33" s="48">
        <v>33.32</v>
      </c>
      <c r="K33" s="27">
        <v>67.56</v>
      </c>
      <c r="L33" s="48" t="s">
        <v>120</v>
      </c>
      <c r="M33" s="20" t="s">
        <v>99</v>
      </c>
      <c r="N33" s="20" t="s">
        <v>121</v>
      </c>
      <c r="O33" s="20" t="s">
        <v>122</v>
      </c>
      <c r="P33" s="41" t="s">
        <v>42</v>
      </c>
      <c r="Q33" s="47">
        <v>40.700000000000003</v>
      </c>
      <c r="R33" s="41" t="s">
        <v>42</v>
      </c>
      <c r="S33" s="47">
        <v>0</v>
      </c>
      <c r="T33" s="41" t="s">
        <v>42</v>
      </c>
      <c r="U33" s="42">
        <f t="shared" si="0"/>
        <v>40.700000000000003</v>
      </c>
      <c r="V33" s="47">
        <v>2.4300000000000002</v>
      </c>
      <c r="W33" s="42">
        <f t="shared" si="1"/>
        <v>38.270000000000003</v>
      </c>
      <c r="X33" s="42">
        <v>1.79</v>
      </c>
      <c r="Y33" s="20" t="s">
        <v>83</v>
      </c>
    </row>
    <row r="34" spans="1:25" x14ac:dyDescent="0.5">
      <c r="A34" s="6">
        <v>25</v>
      </c>
      <c r="B34" s="16" t="s">
        <v>267</v>
      </c>
      <c r="C34" s="20" t="s">
        <v>80</v>
      </c>
      <c r="D34" s="27">
        <v>140.6</v>
      </c>
      <c r="E34" s="39">
        <v>56.86</v>
      </c>
      <c r="F34" s="39">
        <v>3.89</v>
      </c>
      <c r="G34" s="39">
        <v>79.849999999999994</v>
      </c>
      <c r="H34" s="48" t="s">
        <v>123</v>
      </c>
      <c r="I34" s="48">
        <v>47.6</v>
      </c>
      <c r="J34" s="48">
        <v>75.27</v>
      </c>
      <c r="K34" s="27">
        <v>122.87</v>
      </c>
      <c r="L34" s="48" t="s">
        <v>124</v>
      </c>
      <c r="M34" s="20" t="s">
        <v>125</v>
      </c>
      <c r="N34" s="20" t="s">
        <v>126</v>
      </c>
      <c r="O34" s="20" t="s">
        <v>127</v>
      </c>
      <c r="P34" s="41" t="s">
        <v>42</v>
      </c>
      <c r="Q34" s="47">
        <v>54.47</v>
      </c>
      <c r="R34" s="41" t="s">
        <v>42</v>
      </c>
      <c r="S34" s="47">
        <v>0</v>
      </c>
      <c r="T34" s="41" t="s">
        <v>42</v>
      </c>
      <c r="U34" s="42">
        <f t="shared" si="0"/>
        <v>54.47</v>
      </c>
      <c r="V34" s="47">
        <v>3.44</v>
      </c>
      <c r="W34" s="42">
        <f t="shared" si="1"/>
        <v>51.03</v>
      </c>
      <c r="X34" s="42">
        <v>2.67</v>
      </c>
      <c r="Y34" s="20" t="s">
        <v>83</v>
      </c>
    </row>
    <row r="35" spans="1:25" ht="61.5" x14ac:dyDescent="0.5">
      <c r="A35" s="6">
        <v>26</v>
      </c>
      <c r="B35" s="16" t="s">
        <v>268</v>
      </c>
      <c r="C35" s="20" t="s">
        <v>80</v>
      </c>
      <c r="D35" s="27">
        <v>460.45</v>
      </c>
      <c r="E35" s="39">
        <v>264.39999999999998</v>
      </c>
      <c r="F35" s="39">
        <v>8.7799999999999994</v>
      </c>
      <c r="G35" s="39">
        <v>187.27</v>
      </c>
      <c r="H35" s="40" t="s">
        <v>86</v>
      </c>
      <c r="I35" s="40">
        <v>250.67</v>
      </c>
      <c r="J35" s="40">
        <v>187.28</v>
      </c>
      <c r="K35" s="12">
        <v>437.95</v>
      </c>
      <c r="L35" s="40" t="s">
        <v>128</v>
      </c>
      <c r="M35" s="20" t="s">
        <v>75</v>
      </c>
      <c r="N35" s="20" t="s">
        <v>126</v>
      </c>
      <c r="O35" s="20" t="s">
        <v>129</v>
      </c>
      <c r="P35" s="41" t="s">
        <v>42</v>
      </c>
      <c r="Q35" s="47">
        <v>315.3</v>
      </c>
      <c r="R35" s="41" t="s">
        <v>42</v>
      </c>
      <c r="S35" s="47">
        <v>0</v>
      </c>
      <c r="T35" s="41" t="s">
        <v>42</v>
      </c>
      <c r="U35" s="42">
        <f t="shared" si="0"/>
        <v>315.3</v>
      </c>
      <c r="V35" s="42">
        <v>8.7799999999999994</v>
      </c>
      <c r="W35" s="42">
        <f t="shared" si="1"/>
        <v>306.52000000000004</v>
      </c>
      <c r="X35" s="42">
        <v>16.7</v>
      </c>
      <c r="Y35" s="24" t="s">
        <v>269</v>
      </c>
    </row>
    <row r="36" spans="1:25" ht="41" x14ac:dyDescent="0.5">
      <c r="A36" s="6">
        <v>27</v>
      </c>
      <c r="B36" s="21" t="s">
        <v>270</v>
      </c>
      <c r="C36" s="20" t="s">
        <v>130</v>
      </c>
      <c r="D36" s="27">
        <v>659.62</v>
      </c>
      <c r="E36" s="39">
        <v>633.41</v>
      </c>
      <c r="F36" s="39">
        <v>26.21</v>
      </c>
      <c r="G36" s="39">
        <v>0</v>
      </c>
      <c r="H36" s="40" t="s">
        <v>131</v>
      </c>
      <c r="I36" s="40">
        <v>447.76</v>
      </c>
      <c r="J36" s="40">
        <v>0</v>
      </c>
      <c r="K36" s="12">
        <v>447.76</v>
      </c>
      <c r="L36" s="40" t="s">
        <v>132</v>
      </c>
      <c r="M36" s="20" t="s">
        <v>133</v>
      </c>
      <c r="N36" s="20" t="s">
        <v>70</v>
      </c>
      <c r="O36" s="20" t="s">
        <v>129</v>
      </c>
      <c r="P36" s="41" t="s">
        <v>42</v>
      </c>
      <c r="Q36" s="42">
        <v>597.66999999999996</v>
      </c>
      <c r="R36" s="41" t="s">
        <v>42</v>
      </c>
      <c r="S36" s="47">
        <v>0</v>
      </c>
      <c r="T36" s="41" t="s">
        <v>42</v>
      </c>
      <c r="U36" s="42">
        <f t="shared" si="0"/>
        <v>597.66999999999996</v>
      </c>
      <c r="V36" s="42">
        <v>26.21</v>
      </c>
      <c r="W36" s="42">
        <f t="shared" si="1"/>
        <v>571.45999999999992</v>
      </c>
      <c r="X36" s="42">
        <v>0</v>
      </c>
      <c r="Y36" s="25" t="s">
        <v>238</v>
      </c>
    </row>
    <row r="37" spans="1:25" ht="41" x14ac:dyDescent="0.5">
      <c r="A37" s="6">
        <v>28</v>
      </c>
      <c r="B37" s="16" t="s">
        <v>271</v>
      </c>
      <c r="C37" s="20" t="s">
        <v>80</v>
      </c>
      <c r="D37" s="27">
        <v>77.36</v>
      </c>
      <c r="E37" s="39">
        <v>38.72</v>
      </c>
      <c r="F37" s="39">
        <v>2.6616</v>
      </c>
      <c r="G37" s="39">
        <v>35.979999999999997</v>
      </c>
      <c r="H37" s="48" t="s">
        <v>134</v>
      </c>
      <c r="I37" s="48">
        <v>27.15</v>
      </c>
      <c r="J37" s="48">
        <v>36.42</v>
      </c>
      <c r="K37" s="27">
        <v>63.57</v>
      </c>
      <c r="L37" s="48" t="s">
        <v>135</v>
      </c>
      <c r="M37" s="20" t="s">
        <v>136</v>
      </c>
      <c r="N37" s="20" t="s">
        <v>137</v>
      </c>
      <c r="O37" s="20" t="s">
        <v>138</v>
      </c>
      <c r="P37" s="41" t="s">
        <v>42</v>
      </c>
      <c r="Q37" s="47">
        <v>32.42</v>
      </c>
      <c r="R37" s="41" t="s">
        <v>42</v>
      </c>
      <c r="S37" s="47">
        <v>0</v>
      </c>
      <c r="T37" s="41" t="s">
        <v>42</v>
      </c>
      <c r="U37" s="42">
        <f t="shared" si="0"/>
        <v>32.42</v>
      </c>
      <c r="V37" s="47">
        <v>2.12</v>
      </c>
      <c r="W37" s="42">
        <f t="shared" si="1"/>
        <v>30.3</v>
      </c>
      <c r="X37" s="42">
        <v>0.39</v>
      </c>
      <c r="Y37" s="20" t="s">
        <v>83</v>
      </c>
    </row>
    <row r="38" spans="1:25" ht="61.5" x14ac:dyDescent="0.5">
      <c r="A38" s="6">
        <v>29</v>
      </c>
      <c r="B38" s="21" t="s">
        <v>272</v>
      </c>
      <c r="C38" s="20" t="s">
        <v>80</v>
      </c>
      <c r="D38" s="27">
        <v>767.6</v>
      </c>
      <c r="E38" s="39">
        <v>280.14</v>
      </c>
      <c r="F38" s="39">
        <v>21.67</v>
      </c>
      <c r="G38" s="39">
        <v>465.79</v>
      </c>
      <c r="H38" s="40" t="s">
        <v>139</v>
      </c>
      <c r="I38" s="40">
        <v>229.09</v>
      </c>
      <c r="J38" s="40">
        <v>121.49</v>
      </c>
      <c r="K38" s="12">
        <v>350.58</v>
      </c>
      <c r="L38" s="40" t="s">
        <v>104</v>
      </c>
      <c r="M38" s="20" t="s">
        <v>140</v>
      </c>
      <c r="N38" s="20" t="s">
        <v>141</v>
      </c>
      <c r="O38" s="20" t="s">
        <v>142</v>
      </c>
      <c r="P38" s="41" t="s">
        <v>42</v>
      </c>
      <c r="Q38" s="47">
        <v>276.97000000000003</v>
      </c>
      <c r="R38" s="41" t="s">
        <v>42</v>
      </c>
      <c r="S38" s="47">
        <v>0</v>
      </c>
      <c r="T38" s="41" t="s">
        <v>42</v>
      </c>
      <c r="U38" s="42">
        <f t="shared" si="0"/>
        <v>276.97000000000003</v>
      </c>
      <c r="V38" s="42">
        <v>18.43</v>
      </c>
      <c r="W38" s="42">
        <f t="shared" si="1"/>
        <v>258.54000000000002</v>
      </c>
      <c r="X38" s="42">
        <v>0</v>
      </c>
      <c r="Y38" s="23" t="s">
        <v>143</v>
      </c>
    </row>
    <row r="39" spans="1:25" ht="41" x14ac:dyDescent="0.5">
      <c r="A39" s="6">
        <v>30</v>
      </c>
      <c r="B39" s="16" t="s">
        <v>273</v>
      </c>
      <c r="C39" s="20" t="s">
        <v>80</v>
      </c>
      <c r="D39" s="27">
        <v>206.05</v>
      </c>
      <c r="E39" s="39">
        <v>132.88999999999999</v>
      </c>
      <c r="F39" s="39">
        <v>9.2536000000000005</v>
      </c>
      <c r="G39" s="39">
        <v>63.91</v>
      </c>
      <c r="H39" s="48" t="s">
        <v>144</v>
      </c>
      <c r="I39" s="48">
        <v>118.67</v>
      </c>
      <c r="J39" s="48">
        <v>45.32</v>
      </c>
      <c r="K39" s="12">
        <f>I39+J39</f>
        <v>163.99</v>
      </c>
      <c r="L39" s="48" t="s">
        <v>145</v>
      </c>
      <c r="M39" s="20" t="s">
        <v>146</v>
      </c>
      <c r="N39" s="20" t="s">
        <v>147</v>
      </c>
      <c r="O39" s="20" t="s">
        <v>148</v>
      </c>
      <c r="P39" s="41" t="s">
        <v>42</v>
      </c>
      <c r="Q39" s="47">
        <v>146.78</v>
      </c>
      <c r="R39" s="41" t="s">
        <v>42</v>
      </c>
      <c r="S39" s="47">
        <v>0</v>
      </c>
      <c r="T39" s="41" t="s">
        <v>42</v>
      </c>
      <c r="U39" s="42">
        <f t="shared" si="0"/>
        <v>146.78</v>
      </c>
      <c r="V39" s="47">
        <v>8.6199999999999992</v>
      </c>
      <c r="W39" s="42">
        <f t="shared" si="1"/>
        <v>138.16</v>
      </c>
      <c r="X39" s="42">
        <v>0</v>
      </c>
      <c r="Y39" s="20" t="s">
        <v>83</v>
      </c>
    </row>
    <row r="40" spans="1:25" ht="41" x14ac:dyDescent="0.5">
      <c r="A40" s="6">
        <v>31</v>
      </c>
      <c r="B40" s="16" t="s">
        <v>274</v>
      </c>
      <c r="C40" s="20" t="s">
        <v>80</v>
      </c>
      <c r="D40" s="27">
        <v>48.76</v>
      </c>
      <c r="E40" s="39">
        <v>25.1</v>
      </c>
      <c r="F40" s="39">
        <v>1.7</v>
      </c>
      <c r="G40" s="39">
        <v>21.96</v>
      </c>
      <c r="H40" s="48" t="s">
        <v>149</v>
      </c>
      <c r="I40" s="48">
        <v>29.75</v>
      </c>
      <c r="J40" s="48">
        <v>11.53</v>
      </c>
      <c r="K40" s="12">
        <f>I40+J40</f>
        <v>41.28</v>
      </c>
      <c r="L40" s="48" t="s">
        <v>150</v>
      </c>
      <c r="M40" s="20" t="s">
        <v>146</v>
      </c>
      <c r="N40" s="20" t="s">
        <v>148</v>
      </c>
      <c r="O40" s="20"/>
      <c r="P40" s="41" t="s">
        <v>42</v>
      </c>
      <c r="Q40" s="47">
        <v>29.15</v>
      </c>
      <c r="R40" s="41" t="s">
        <v>42</v>
      </c>
      <c r="S40" s="47">
        <v>0</v>
      </c>
      <c r="T40" s="41" t="s">
        <v>42</v>
      </c>
      <c r="U40" s="42">
        <f t="shared" si="0"/>
        <v>29.15</v>
      </c>
      <c r="V40" s="47">
        <v>1.23</v>
      </c>
      <c r="W40" s="42">
        <f t="shared" si="1"/>
        <v>27.919999999999998</v>
      </c>
      <c r="X40" s="42">
        <v>0</v>
      </c>
      <c r="Y40" s="26" t="s">
        <v>151</v>
      </c>
    </row>
    <row r="41" spans="1:25" ht="61.5" x14ac:dyDescent="0.5">
      <c r="A41" s="6">
        <v>32</v>
      </c>
      <c r="B41" s="16" t="s">
        <v>275</v>
      </c>
      <c r="C41" s="20" t="s">
        <v>80</v>
      </c>
      <c r="D41" s="27">
        <v>967.23</v>
      </c>
      <c r="E41" s="39">
        <v>248.39</v>
      </c>
      <c r="F41" s="39">
        <v>0</v>
      </c>
      <c r="G41" s="39">
        <v>718.84</v>
      </c>
      <c r="H41" s="40" t="s">
        <v>152</v>
      </c>
      <c r="I41" s="40">
        <v>195.93</v>
      </c>
      <c r="J41" s="40">
        <v>512.77</v>
      </c>
      <c r="K41" s="12">
        <f>I41+J41</f>
        <v>708.7</v>
      </c>
      <c r="L41" s="40" t="s">
        <v>153</v>
      </c>
      <c r="M41" s="20" t="s">
        <v>105</v>
      </c>
      <c r="N41" s="20" t="s">
        <v>147</v>
      </c>
      <c r="O41" s="20" t="s">
        <v>154</v>
      </c>
      <c r="P41" s="52">
        <v>0.98999999999999988</v>
      </c>
      <c r="Q41" s="42">
        <v>254.98</v>
      </c>
      <c r="R41" s="53">
        <v>0</v>
      </c>
      <c r="S41" s="47">
        <v>0</v>
      </c>
      <c r="T41" s="53">
        <f>P41+R41</f>
        <v>0.98999999999999988</v>
      </c>
      <c r="U41" s="42">
        <f>Q41+S41</f>
        <v>254.98</v>
      </c>
      <c r="V41" s="42">
        <v>0</v>
      </c>
      <c r="W41" s="42">
        <f>U41-V41</f>
        <v>254.98</v>
      </c>
      <c r="X41" s="42">
        <v>38.948999999999998</v>
      </c>
      <c r="Y41" s="24" t="s">
        <v>235</v>
      </c>
    </row>
    <row r="42" spans="1:25" x14ac:dyDescent="0.5">
      <c r="A42" s="61" t="s">
        <v>155</v>
      </c>
      <c r="B42" s="61"/>
      <c r="C42" s="61"/>
      <c r="D42" s="12">
        <f>SUM(D10:D41)</f>
        <v>7042.7481000000007</v>
      </c>
      <c r="E42" s="12">
        <f t="shared" ref="E42:K42" si="2">SUM(E10:E41)</f>
        <v>4083.6792999999993</v>
      </c>
      <c r="F42" s="12">
        <f t="shared" si="2"/>
        <v>233.16099999999994</v>
      </c>
      <c r="G42" s="12">
        <f t="shared" si="2"/>
        <v>2725.9149000000002</v>
      </c>
      <c r="H42" s="12"/>
      <c r="I42" s="12">
        <f t="shared" si="2"/>
        <v>3726.1400000000003</v>
      </c>
      <c r="J42" s="12">
        <f t="shared" si="2"/>
        <v>1688.4339999999997</v>
      </c>
      <c r="K42" s="12">
        <f t="shared" si="2"/>
        <v>5414.373999999998</v>
      </c>
      <c r="L42" s="12"/>
      <c r="M42" s="12"/>
      <c r="N42" s="12"/>
      <c r="O42" s="12"/>
      <c r="P42" s="27"/>
      <c r="Q42" s="27">
        <f t="shared" ref="Q42:S42" si="3">SUM(Q10:Q41)</f>
        <v>4522.3949999999986</v>
      </c>
      <c r="R42" s="27"/>
      <c r="S42" s="27">
        <f t="shared" si="3"/>
        <v>0</v>
      </c>
      <c r="T42" s="27"/>
      <c r="U42" s="27">
        <f>SUM(U10:U41)</f>
        <v>4522.3949999999986</v>
      </c>
      <c r="V42" s="27">
        <f>SUM(V10:V41)</f>
        <v>224.10000000000002</v>
      </c>
      <c r="W42" s="27">
        <f>SUM(W10:W41)</f>
        <v>4298.2950000000001</v>
      </c>
      <c r="X42" s="27">
        <f>SUM(X10:X41)</f>
        <v>235.11199999999997</v>
      </c>
      <c r="Y42" s="28"/>
    </row>
    <row r="43" spans="1:25" x14ac:dyDescent="0.5">
      <c r="A43" s="6"/>
      <c r="B43" s="5" t="s">
        <v>156</v>
      </c>
      <c r="C43" s="6"/>
      <c r="D43" s="11"/>
      <c r="E43" s="17"/>
      <c r="F43" s="17"/>
      <c r="G43" s="17"/>
      <c r="H43" s="18"/>
      <c r="I43" s="18"/>
      <c r="J43" s="18"/>
      <c r="K43" s="11"/>
      <c r="L43" s="18"/>
      <c r="M43" s="6"/>
      <c r="N43" s="6"/>
      <c r="O43" s="6"/>
      <c r="P43" s="29"/>
      <c r="Q43" s="29"/>
      <c r="R43" s="29"/>
      <c r="S43" s="29"/>
      <c r="T43" s="29"/>
      <c r="U43" s="19"/>
      <c r="V43" s="29"/>
      <c r="W43" s="19"/>
      <c r="X43" s="29"/>
      <c r="Y43" s="30"/>
    </row>
    <row r="44" spans="1:25" ht="41" x14ac:dyDescent="0.5">
      <c r="A44" s="6">
        <v>33</v>
      </c>
      <c r="B44" s="21" t="s">
        <v>276</v>
      </c>
      <c r="C44" s="6" t="s">
        <v>80</v>
      </c>
      <c r="D44" s="12">
        <v>65.180000000000007</v>
      </c>
      <c r="E44" s="39">
        <v>25.93</v>
      </c>
      <c r="F44" s="39">
        <v>1.9</v>
      </c>
      <c r="G44" s="39">
        <v>37.35</v>
      </c>
      <c r="H44" s="40" t="s">
        <v>102</v>
      </c>
      <c r="I44" s="40">
        <v>21.29</v>
      </c>
      <c r="J44" s="40">
        <v>17.579999999999998</v>
      </c>
      <c r="K44" s="12">
        <f t="shared" ref="K44:K58" si="4">I44+J44</f>
        <v>38.869999999999997</v>
      </c>
      <c r="L44" s="40" t="s">
        <v>157</v>
      </c>
      <c r="M44" s="20" t="s">
        <v>94</v>
      </c>
      <c r="N44" s="20" t="s">
        <v>158</v>
      </c>
      <c r="O44" s="20" t="s">
        <v>159</v>
      </c>
      <c r="P44" s="53">
        <v>0.80999999999999994</v>
      </c>
      <c r="Q44" s="47">
        <v>23.47</v>
      </c>
      <c r="R44" s="53">
        <v>0</v>
      </c>
      <c r="S44" s="47">
        <v>0</v>
      </c>
      <c r="T44" s="53">
        <f t="shared" ref="T44:T58" si="5">P44+R44</f>
        <v>0.80999999999999994</v>
      </c>
      <c r="U44" s="42">
        <f t="shared" si="0"/>
        <v>23.47</v>
      </c>
      <c r="V44" s="42">
        <v>1.4</v>
      </c>
      <c r="W44" s="42">
        <f t="shared" si="1"/>
        <v>22.07</v>
      </c>
      <c r="X44" s="42">
        <v>0</v>
      </c>
      <c r="Y44" s="24" t="s">
        <v>277</v>
      </c>
    </row>
    <row r="45" spans="1:25" ht="102.5" x14ac:dyDescent="0.5">
      <c r="A45" s="6">
        <v>34</v>
      </c>
      <c r="B45" s="16" t="s">
        <v>278</v>
      </c>
      <c r="C45" s="6" t="s">
        <v>80</v>
      </c>
      <c r="D45" s="27">
        <v>102.2</v>
      </c>
      <c r="E45" s="39">
        <v>43.73</v>
      </c>
      <c r="F45" s="39">
        <v>3.22</v>
      </c>
      <c r="G45" s="39">
        <v>55.25</v>
      </c>
      <c r="H45" s="40" t="s">
        <v>102</v>
      </c>
      <c r="I45" s="40">
        <v>38.270000000000003</v>
      </c>
      <c r="J45" s="40">
        <v>30.4</v>
      </c>
      <c r="K45" s="12">
        <f t="shared" si="4"/>
        <v>68.67</v>
      </c>
      <c r="L45" s="40" t="s">
        <v>153</v>
      </c>
      <c r="M45" s="20" t="s">
        <v>160</v>
      </c>
      <c r="N45" s="20" t="s">
        <v>147</v>
      </c>
      <c r="O45" s="20" t="s">
        <v>154</v>
      </c>
      <c r="P45" s="53">
        <v>0.95499999999999996</v>
      </c>
      <c r="Q45" s="47">
        <v>52.01</v>
      </c>
      <c r="R45" s="53">
        <v>0</v>
      </c>
      <c r="S45" s="47">
        <v>0</v>
      </c>
      <c r="T45" s="53">
        <f t="shared" si="5"/>
        <v>0.95499999999999996</v>
      </c>
      <c r="U45" s="42">
        <f t="shared" si="0"/>
        <v>52.01</v>
      </c>
      <c r="V45" s="42">
        <v>2.9</v>
      </c>
      <c r="W45" s="42">
        <f t="shared" si="1"/>
        <v>49.11</v>
      </c>
      <c r="X45" s="42">
        <v>0</v>
      </c>
      <c r="Y45" s="20" t="s">
        <v>279</v>
      </c>
    </row>
    <row r="46" spans="1:25" ht="61.5" x14ac:dyDescent="0.5">
      <c r="A46" s="6">
        <v>35</v>
      </c>
      <c r="B46" s="16" t="s">
        <v>280</v>
      </c>
      <c r="C46" s="6" t="s">
        <v>80</v>
      </c>
      <c r="D46" s="27">
        <v>70.180000000000007</v>
      </c>
      <c r="E46" s="39">
        <v>43.677799999999998</v>
      </c>
      <c r="F46" s="39">
        <v>2.5922000000000001</v>
      </c>
      <c r="G46" s="39">
        <v>23.91</v>
      </c>
      <c r="H46" s="48" t="s">
        <v>161</v>
      </c>
      <c r="I46" s="48">
        <v>40.880000000000003</v>
      </c>
      <c r="J46" s="48">
        <v>26.71</v>
      </c>
      <c r="K46" s="12">
        <f t="shared" si="4"/>
        <v>67.59</v>
      </c>
      <c r="L46" s="48" t="s">
        <v>162</v>
      </c>
      <c r="M46" s="20" t="s">
        <v>99</v>
      </c>
      <c r="N46" s="20" t="s">
        <v>163</v>
      </c>
      <c r="O46" s="20" t="s">
        <v>154</v>
      </c>
      <c r="P46" s="53">
        <v>0.99799999999999989</v>
      </c>
      <c r="Q46" s="47">
        <v>43.91</v>
      </c>
      <c r="R46" s="53">
        <v>0</v>
      </c>
      <c r="S46" s="47">
        <v>0</v>
      </c>
      <c r="T46" s="53">
        <f t="shared" si="5"/>
        <v>0.99799999999999989</v>
      </c>
      <c r="U46" s="42">
        <f t="shared" si="0"/>
        <v>43.91</v>
      </c>
      <c r="V46" s="47">
        <v>2.39</v>
      </c>
      <c r="W46" s="42">
        <f t="shared" si="1"/>
        <v>41.519999999999996</v>
      </c>
      <c r="X46" s="42"/>
      <c r="Y46" s="24" t="s">
        <v>225</v>
      </c>
    </row>
    <row r="47" spans="1:25" ht="61.5" x14ac:dyDescent="0.5">
      <c r="A47" s="6">
        <v>36</v>
      </c>
      <c r="B47" s="16" t="s">
        <v>281</v>
      </c>
      <c r="C47" s="6" t="s">
        <v>80</v>
      </c>
      <c r="D47" s="27">
        <v>234.03</v>
      </c>
      <c r="E47" s="39">
        <v>108.32</v>
      </c>
      <c r="F47" s="39">
        <v>7.33</v>
      </c>
      <c r="G47" s="39">
        <v>118.38</v>
      </c>
      <c r="H47" s="48" t="s">
        <v>164</v>
      </c>
      <c r="I47" s="48">
        <v>146.25</v>
      </c>
      <c r="J47" s="48">
        <v>58.84</v>
      </c>
      <c r="K47" s="12">
        <f t="shared" si="4"/>
        <v>205.09</v>
      </c>
      <c r="L47" s="48" t="s">
        <v>150</v>
      </c>
      <c r="M47" s="20" t="s">
        <v>126</v>
      </c>
      <c r="N47" s="20" t="s">
        <v>148</v>
      </c>
      <c r="O47" s="20" t="s">
        <v>159</v>
      </c>
      <c r="P47" s="53">
        <v>0.93979999999999975</v>
      </c>
      <c r="Q47" s="51">
        <v>141.79</v>
      </c>
      <c r="R47" s="53">
        <v>2.0999999999999999E-3</v>
      </c>
      <c r="S47" s="47">
        <v>0</v>
      </c>
      <c r="T47" s="53">
        <f t="shared" si="5"/>
        <v>0.94189999999999974</v>
      </c>
      <c r="U47" s="42">
        <f t="shared" si="0"/>
        <v>141.79</v>
      </c>
      <c r="V47" s="51">
        <v>4.72</v>
      </c>
      <c r="W47" s="42">
        <f t="shared" si="1"/>
        <v>137.07</v>
      </c>
      <c r="X47" s="42">
        <v>0</v>
      </c>
      <c r="Y47" s="24" t="s">
        <v>226</v>
      </c>
    </row>
    <row r="48" spans="1:25" ht="41" x14ac:dyDescent="0.5">
      <c r="A48" s="6">
        <v>37</v>
      </c>
      <c r="B48" s="31" t="s">
        <v>282</v>
      </c>
      <c r="C48" s="6" t="s">
        <v>80</v>
      </c>
      <c r="D48" s="27">
        <v>118.69</v>
      </c>
      <c r="E48" s="39">
        <v>53.53</v>
      </c>
      <c r="F48" s="39">
        <v>3.52</v>
      </c>
      <c r="G48" s="39">
        <v>61.64</v>
      </c>
      <c r="H48" s="40" t="s">
        <v>165</v>
      </c>
      <c r="I48" s="45">
        <v>79.599999999999994</v>
      </c>
      <c r="J48" s="40">
        <v>33.68</v>
      </c>
      <c r="K48" s="12">
        <f t="shared" si="4"/>
        <v>113.28</v>
      </c>
      <c r="L48" s="40" t="s">
        <v>166</v>
      </c>
      <c r="M48" s="20" t="s">
        <v>97</v>
      </c>
      <c r="N48" s="20" t="s">
        <v>167</v>
      </c>
      <c r="O48" s="20"/>
      <c r="P48" s="53">
        <v>0.62000000000000033</v>
      </c>
      <c r="Q48" s="47">
        <v>35.56</v>
      </c>
      <c r="R48" s="53">
        <v>0.01</v>
      </c>
      <c r="S48" s="47">
        <v>0</v>
      </c>
      <c r="T48" s="53">
        <f t="shared" si="5"/>
        <v>0.63000000000000034</v>
      </c>
      <c r="U48" s="42">
        <f t="shared" si="0"/>
        <v>35.56</v>
      </c>
      <c r="V48" s="47">
        <v>1.76</v>
      </c>
      <c r="W48" s="42">
        <f t="shared" si="1"/>
        <v>33.800000000000004</v>
      </c>
      <c r="X48" s="42">
        <v>0</v>
      </c>
      <c r="Y48" s="20" t="s">
        <v>227</v>
      </c>
    </row>
    <row r="49" spans="1:25" ht="41" x14ac:dyDescent="0.5">
      <c r="A49" s="6">
        <v>38</v>
      </c>
      <c r="B49" s="16" t="s">
        <v>283</v>
      </c>
      <c r="C49" s="6" t="s">
        <v>80</v>
      </c>
      <c r="D49" s="27">
        <v>213.91</v>
      </c>
      <c r="E49" s="39">
        <v>101.31</v>
      </c>
      <c r="F49" s="39">
        <v>6.97</v>
      </c>
      <c r="G49" s="39">
        <v>105.63</v>
      </c>
      <c r="H49" s="48" t="s">
        <v>169</v>
      </c>
      <c r="I49" s="48">
        <v>100.95</v>
      </c>
      <c r="J49" s="48">
        <v>73.97</v>
      </c>
      <c r="K49" s="12">
        <f t="shared" si="4"/>
        <v>174.92000000000002</v>
      </c>
      <c r="L49" s="48" t="s">
        <v>170</v>
      </c>
      <c r="M49" s="20" t="s">
        <v>171</v>
      </c>
      <c r="N49" s="20" t="s">
        <v>154</v>
      </c>
      <c r="O49" s="20"/>
      <c r="P49" s="52">
        <v>0.80420000000000003</v>
      </c>
      <c r="Q49" s="42">
        <v>94.86</v>
      </c>
      <c r="R49" s="52">
        <v>2.5000000000000001E-3</v>
      </c>
      <c r="S49" s="42">
        <v>0</v>
      </c>
      <c r="T49" s="52">
        <f t="shared" si="5"/>
        <v>0.80669999999999997</v>
      </c>
      <c r="U49" s="42">
        <f t="shared" si="0"/>
        <v>94.86</v>
      </c>
      <c r="V49" s="47">
        <v>3.72</v>
      </c>
      <c r="W49" s="42">
        <f t="shared" si="1"/>
        <v>91.14</v>
      </c>
      <c r="X49" s="42">
        <v>0</v>
      </c>
      <c r="Y49" s="20" t="s">
        <v>168</v>
      </c>
    </row>
    <row r="50" spans="1:25" ht="41" x14ac:dyDescent="0.5">
      <c r="A50" s="6">
        <v>39</v>
      </c>
      <c r="B50" s="16" t="s">
        <v>284</v>
      </c>
      <c r="C50" s="6" t="s">
        <v>80</v>
      </c>
      <c r="D50" s="27">
        <v>152.83000000000001</v>
      </c>
      <c r="E50" s="39">
        <f>56.66-F50</f>
        <v>53.597299999999997</v>
      </c>
      <c r="F50" s="39">
        <v>3.0627</v>
      </c>
      <c r="G50" s="39">
        <v>96.17</v>
      </c>
      <c r="H50" s="40" t="s">
        <v>172</v>
      </c>
      <c r="I50" s="40">
        <v>68.650000000000006</v>
      </c>
      <c r="J50" s="40">
        <v>72.290000000000006</v>
      </c>
      <c r="K50" s="12">
        <f t="shared" si="4"/>
        <v>140.94</v>
      </c>
      <c r="L50" s="40" t="s">
        <v>173</v>
      </c>
      <c r="M50" s="20" t="s">
        <v>89</v>
      </c>
      <c r="N50" s="20" t="s">
        <v>174</v>
      </c>
      <c r="O50" s="20"/>
      <c r="P50" s="52">
        <v>0.98500000000000021</v>
      </c>
      <c r="Q50" s="42">
        <v>69.27</v>
      </c>
      <c r="R50" s="52">
        <v>0</v>
      </c>
      <c r="S50" s="47">
        <v>0</v>
      </c>
      <c r="T50" s="53">
        <f t="shared" si="5"/>
        <v>0.98500000000000021</v>
      </c>
      <c r="U50" s="42">
        <f t="shared" si="0"/>
        <v>69.27</v>
      </c>
      <c r="V50" s="47">
        <v>1.53</v>
      </c>
      <c r="W50" s="42">
        <f t="shared" si="1"/>
        <v>67.739999999999995</v>
      </c>
      <c r="X50" s="42">
        <v>0</v>
      </c>
      <c r="Y50" s="20" t="s">
        <v>285</v>
      </c>
    </row>
    <row r="51" spans="1:25" ht="41" x14ac:dyDescent="0.5">
      <c r="A51" s="6">
        <v>40</v>
      </c>
      <c r="B51" s="16" t="s">
        <v>286</v>
      </c>
      <c r="C51" s="6" t="s">
        <v>80</v>
      </c>
      <c r="D51" s="27">
        <v>129.08000000000001</v>
      </c>
      <c r="E51" s="39">
        <f>50.5+1.4825</f>
        <v>51.982500000000002</v>
      </c>
      <c r="F51" s="39">
        <v>4.04</v>
      </c>
      <c r="G51" s="39">
        <v>73.05</v>
      </c>
      <c r="H51" s="40" t="s">
        <v>175</v>
      </c>
      <c r="I51" s="40">
        <v>75.3</v>
      </c>
      <c r="J51" s="40">
        <v>76.28</v>
      </c>
      <c r="K51" s="12">
        <f t="shared" si="4"/>
        <v>151.57999999999998</v>
      </c>
      <c r="L51" s="40" t="s">
        <v>173</v>
      </c>
      <c r="M51" s="20" t="s">
        <v>94</v>
      </c>
      <c r="N51" s="20" t="s">
        <v>174</v>
      </c>
      <c r="O51" s="20"/>
      <c r="P51" s="53">
        <v>0.99000000000000021</v>
      </c>
      <c r="Q51" s="47">
        <v>74.36</v>
      </c>
      <c r="R51" s="52">
        <v>0</v>
      </c>
      <c r="S51" s="47">
        <v>0</v>
      </c>
      <c r="T51" s="53">
        <f t="shared" si="5"/>
        <v>0.99000000000000021</v>
      </c>
      <c r="U51" s="42">
        <f t="shared" si="0"/>
        <v>74.36</v>
      </c>
      <c r="V51" s="47">
        <v>1.8</v>
      </c>
      <c r="W51" s="42">
        <f t="shared" si="1"/>
        <v>72.56</v>
      </c>
      <c r="X51" s="42">
        <v>0</v>
      </c>
      <c r="Y51" s="20" t="s">
        <v>287</v>
      </c>
    </row>
    <row r="52" spans="1:25" ht="41" x14ac:dyDescent="0.5">
      <c r="A52" s="6">
        <v>41</v>
      </c>
      <c r="B52" s="16" t="s">
        <v>288</v>
      </c>
      <c r="C52" s="6" t="s">
        <v>80</v>
      </c>
      <c r="D52" s="27">
        <v>271.39</v>
      </c>
      <c r="E52" s="39">
        <v>139.44</v>
      </c>
      <c r="F52" s="39">
        <v>10.7</v>
      </c>
      <c r="G52" s="39">
        <v>121.25</v>
      </c>
      <c r="H52" s="48" t="s">
        <v>176</v>
      </c>
      <c r="I52" s="48">
        <v>182</v>
      </c>
      <c r="J52" s="48">
        <v>51.72</v>
      </c>
      <c r="K52" s="12">
        <f t="shared" si="4"/>
        <v>233.72</v>
      </c>
      <c r="L52" s="48" t="s">
        <v>177</v>
      </c>
      <c r="M52" s="20" t="s">
        <v>126</v>
      </c>
      <c r="N52" s="20" t="s">
        <v>178</v>
      </c>
      <c r="O52" s="20"/>
      <c r="P52" s="52">
        <v>0.99000000000000021</v>
      </c>
      <c r="Q52" s="47">
        <v>181.03</v>
      </c>
      <c r="R52" s="54">
        <v>0</v>
      </c>
      <c r="S52" s="47">
        <v>0</v>
      </c>
      <c r="T52" s="53">
        <f t="shared" si="5"/>
        <v>0.99000000000000021</v>
      </c>
      <c r="U52" s="42">
        <f t="shared" si="0"/>
        <v>181.03</v>
      </c>
      <c r="V52" s="47">
        <v>5.35</v>
      </c>
      <c r="W52" s="42">
        <f t="shared" si="1"/>
        <v>175.68</v>
      </c>
      <c r="X52" s="42">
        <v>0</v>
      </c>
      <c r="Y52" s="20" t="s">
        <v>289</v>
      </c>
    </row>
    <row r="53" spans="1:25" ht="41" x14ac:dyDescent="0.5">
      <c r="A53" s="6">
        <v>42</v>
      </c>
      <c r="B53" s="16" t="s">
        <v>290</v>
      </c>
      <c r="C53" s="6" t="s">
        <v>80</v>
      </c>
      <c r="D53" s="27">
        <v>78.42</v>
      </c>
      <c r="E53" s="39">
        <v>37.28</v>
      </c>
      <c r="F53" s="39">
        <v>2.63</v>
      </c>
      <c r="G53" s="39">
        <v>38.51</v>
      </c>
      <c r="H53" s="48" t="s">
        <v>179</v>
      </c>
      <c r="I53" s="48">
        <v>27.79</v>
      </c>
      <c r="J53" s="48">
        <v>31.4</v>
      </c>
      <c r="K53" s="12">
        <f t="shared" si="4"/>
        <v>59.19</v>
      </c>
      <c r="L53" s="48" t="s">
        <v>180</v>
      </c>
      <c r="M53" s="20" t="s">
        <v>158</v>
      </c>
      <c r="N53" s="20" t="s">
        <v>142</v>
      </c>
      <c r="O53" s="20" t="s">
        <v>159</v>
      </c>
      <c r="P53" s="53">
        <v>0.94009999999999971</v>
      </c>
      <c r="Q53" s="47">
        <v>29.09</v>
      </c>
      <c r="R53" s="54">
        <v>5.7000000000000002E-3</v>
      </c>
      <c r="S53" s="47">
        <v>0</v>
      </c>
      <c r="T53" s="53">
        <f t="shared" si="5"/>
        <v>0.94579999999999975</v>
      </c>
      <c r="U53" s="42">
        <f t="shared" si="0"/>
        <v>29.09</v>
      </c>
      <c r="V53" s="47">
        <v>1.88</v>
      </c>
      <c r="W53" s="42">
        <f t="shared" si="1"/>
        <v>27.21</v>
      </c>
      <c r="X53" s="42">
        <v>0</v>
      </c>
      <c r="Y53" s="20" t="s">
        <v>168</v>
      </c>
    </row>
    <row r="54" spans="1:25" ht="41" x14ac:dyDescent="0.5">
      <c r="A54" s="6">
        <v>43</v>
      </c>
      <c r="B54" s="16" t="s">
        <v>291</v>
      </c>
      <c r="C54" s="6" t="s">
        <v>80</v>
      </c>
      <c r="D54" s="27">
        <v>261.12</v>
      </c>
      <c r="E54" s="39">
        <f>180+1.33+0.15+0.15+0.1</f>
        <v>181.73000000000002</v>
      </c>
      <c r="F54" s="39">
        <v>6.98</v>
      </c>
      <c r="G54" s="39">
        <f>30+42.41</f>
        <v>72.41</v>
      </c>
      <c r="H54" s="40" t="s">
        <v>181</v>
      </c>
      <c r="I54" s="40">
        <f>114.3+65.7</f>
        <v>180</v>
      </c>
      <c r="J54" s="40">
        <v>72.41</v>
      </c>
      <c r="K54" s="12">
        <f t="shared" si="4"/>
        <v>252.41</v>
      </c>
      <c r="L54" s="40" t="s">
        <v>182</v>
      </c>
      <c r="M54" s="20" t="s">
        <v>183</v>
      </c>
      <c r="N54" s="20" t="s">
        <v>184</v>
      </c>
      <c r="O54" s="20"/>
      <c r="P54" s="52">
        <v>0.88000000000000034</v>
      </c>
      <c r="Q54" s="47">
        <v>177.62</v>
      </c>
      <c r="R54" s="54">
        <v>3.0000000000000001E-3</v>
      </c>
      <c r="S54" s="47">
        <v>0</v>
      </c>
      <c r="T54" s="53">
        <f t="shared" si="5"/>
        <v>0.88300000000000034</v>
      </c>
      <c r="U54" s="42">
        <f t="shared" si="0"/>
        <v>177.62</v>
      </c>
      <c r="V54" s="47">
        <v>3.49</v>
      </c>
      <c r="W54" s="42">
        <f t="shared" si="1"/>
        <v>174.13</v>
      </c>
      <c r="X54" s="42">
        <v>0</v>
      </c>
      <c r="Y54" s="20" t="s">
        <v>292</v>
      </c>
    </row>
    <row r="55" spans="1:25" ht="61.5" x14ac:dyDescent="0.5">
      <c r="A55" s="6">
        <v>44</v>
      </c>
      <c r="B55" s="16" t="s">
        <v>293</v>
      </c>
      <c r="C55" s="6" t="s">
        <v>80</v>
      </c>
      <c r="D55" s="27">
        <v>221.66</v>
      </c>
      <c r="E55" s="39">
        <v>109.03</v>
      </c>
      <c r="F55" s="39">
        <v>7.62</v>
      </c>
      <c r="G55" s="39">
        <v>105.01</v>
      </c>
      <c r="H55" s="48" t="s">
        <v>185</v>
      </c>
      <c r="I55" s="48">
        <v>100</v>
      </c>
      <c r="J55" s="48">
        <v>49.47</v>
      </c>
      <c r="K55" s="12">
        <f t="shared" si="4"/>
        <v>149.47</v>
      </c>
      <c r="L55" s="48" t="s">
        <v>186</v>
      </c>
      <c r="M55" s="20" t="s">
        <v>187</v>
      </c>
      <c r="N55" s="20" t="s">
        <v>188</v>
      </c>
      <c r="O55" s="24"/>
      <c r="P55" s="52">
        <v>0.87129999999999974</v>
      </c>
      <c r="Q55" s="47">
        <v>58.42</v>
      </c>
      <c r="R55" s="54">
        <v>1.37E-2</v>
      </c>
      <c r="S55" s="47">
        <v>0</v>
      </c>
      <c r="T55" s="53">
        <f t="shared" si="5"/>
        <v>0.88499999999999979</v>
      </c>
      <c r="U55" s="42">
        <f t="shared" si="0"/>
        <v>58.42</v>
      </c>
      <c r="V55" s="47">
        <v>3.81</v>
      </c>
      <c r="W55" s="42">
        <f t="shared" si="1"/>
        <v>54.61</v>
      </c>
      <c r="X55" s="42">
        <v>0</v>
      </c>
      <c r="Y55" s="20" t="s">
        <v>227</v>
      </c>
    </row>
    <row r="56" spans="1:25" ht="61.5" x14ac:dyDescent="0.5">
      <c r="A56" s="6">
        <v>45</v>
      </c>
      <c r="B56" s="16" t="s">
        <v>294</v>
      </c>
      <c r="C56" s="6" t="s">
        <v>80</v>
      </c>
      <c r="D56" s="27">
        <v>842.25</v>
      </c>
      <c r="E56" s="39">
        <f>D56-F56-G56</f>
        <v>371.29</v>
      </c>
      <c r="F56" s="39">
        <v>25.4</v>
      </c>
      <c r="G56" s="39">
        <f>160.79+265.48+19.29</f>
        <v>445.56</v>
      </c>
      <c r="H56" s="48" t="s">
        <v>189</v>
      </c>
      <c r="I56" s="48">
        <v>375</v>
      </c>
      <c r="J56" s="48">
        <v>207.85</v>
      </c>
      <c r="K56" s="12">
        <f t="shared" si="4"/>
        <v>582.85</v>
      </c>
      <c r="L56" s="48" t="s">
        <v>190</v>
      </c>
      <c r="M56" s="20" t="s">
        <v>191</v>
      </c>
      <c r="N56" s="20" t="s">
        <v>192</v>
      </c>
      <c r="O56" s="20"/>
      <c r="P56" s="53">
        <v>0.40420000000000006</v>
      </c>
      <c r="Q56" s="47">
        <v>124.45</v>
      </c>
      <c r="R56" s="54">
        <v>1.2800000000000001E-2</v>
      </c>
      <c r="S56" s="47">
        <v>0</v>
      </c>
      <c r="T56" s="53">
        <f t="shared" si="5"/>
        <v>0.41700000000000004</v>
      </c>
      <c r="U56" s="42">
        <f t="shared" si="0"/>
        <v>124.45</v>
      </c>
      <c r="V56" s="47">
        <v>12.7</v>
      </c>
      <c r="W56" s="42">
        <f t="shared" si="1"/>
        <v>111.75</v>
      </c>
      <c r="X56" s="42">
        <v>0</v>
      </c>
      <c r="Y56" s="20" t="s">
        <v>193</v>
      </c>
    </row>
    <row r="57" spans="1:25" ht="61.5" x14ac:dyDescent="0.5">
      <c r="A57" s="6">
        <v>46</v>
      </c>
      <c r="B57" s="16" t="s">
        <v>295</v>
      </c>
      <c r="C57" s="6" t="s">
        <v>80</v>
      </c>
      <c r="D57" s="27">
        <v>331.75</v>
      </c>
      <c r="E57" s="39">
        <f>D57-F57-G57</f>
        <v>180.26999999999998</v>
      </c>
      <c r="F57" s="39">
        <v>11.22</v>
      </c>
      <c r="G57" s="39">
        <v>140.26</v>
      </c>
      <c r="H57" s="48" t="s">
        <v>194</v>
      </c>
      <c r="I57" s="48">
        <v>111.86</v>
      </c>
      <c r="J57" s="48">
        <v>92.54</v>
      </c>
      <c r="K57" s="27">
        <f t="shared" si="4"/>
        <v>204.4</v>
      </c>
      <c r="L57" s="48" t="s">
        <v>195</v>
      </c>
      <c r="M57" s="20" t="s">
        <v>178</v>
      </c>
      <c r="N57" s="20" t="s">
        <v>196</v>
      </c>
      <c r="O57" s="20"/>
      <c r="P57" s="54">
        <v>0</v>
      </c>
      <c r="Q57" s="47">
        <v>4.74</v>
      </c>
      <c r="R57" s="54">
        <v>0</v>
      </c>
      <c r="S57" s="47">
        <v>0</v>
      </c>
      <c r="T57" s="53">
        <f t="shared" si="5"/>
        <v>0</v>
      </c>
      <c r="U57" s="42">
        <v>4.74</v>
      </c>
      <c r="V57" s="47">
        <v>5.61</v>
      </c>
      <c r="W57" s="42">
        <f t="shared" si="1"/>
        <v>-0.87000000000000011</v>
      </c>
      <c r="X57" s="42">
        <v>0</v>
      </c>
      <c r="Y57" s="24" t="s">
        <v>228</v>
      </c>
    </row>
    <row r="58" spans="1:25" ht="41" x14ac:dyDescent="0.5">
      <c r="A58" s="6">
        <v>47</v>
      </c>
      <c r="B58" s="16" t="s">
        <v>296</v>
      </c>
      <c r="C58" s="6" t="s">
        <v>80</v>
      </c>
      <c r="D58" s="27">
        <v>308.08999999999997</v>
      </c>
      <c r="E58" s="39">
        <v>116.46</v>
      </c>
      <c r="F58" s="39">
        <v>7.8</v>
      </c>
      <c r="G58" s="39">
        <f>D58-E58-F58</f>
        <v>183.82999999999998</v>
      </c>
      <c r="H58" s="48" t="s">
        <v>197</v>
      </c>
      <c r="I58" s="48">
        <v>86.46</v>
      </c>
      <c r="J58" s="48">
        <v>65.099999999999994</v>
      </c>
      <c r="K58" s="12">
        <f t="shared" si="4"/>
        <v>151.56</v>
      </c>
      <c r="L58" s="48" t="s">
        <v>198</v>
      </c>
      <c r="M58" s="20" t="s">
        <v>199</v>
      </c>
      <c r="N58" s="20" t="s">
        <v>200</v>
      </c>
      <c r="O58" s="20"/>
      <c r="P58" s="54">
        <v>2.5000000000000001E-2</v>
      </c>
      <c r="Q58" s="47">
        <v>4.32</v>
      </c>
      <c r="R58" s="54">
        <v>0</v>
      </c>
      <c r="S58" s="47">
        <v>0</v>
      </c>
      <c r="T58" s="53">
        <f t="shared" si="5"/>
        <v>2.5000000000000001E-2</v>
      </c>
      <c r="U58" s="42">
        <v>4.32</v>
      </c>
      <c r="V58" s="47">
        <v>3.9</v>
      </c>
      <c r="W58" s="42">
        <f t="shared" si="1"/>
        <v>0.42000000000000037</v>
      </c>
      <c r="X58" s="42">
        <v>0</v>
      </c>
      <c r="Y58" s="24" t="s">
        <v>229</v>
      </c>
    </row>
    <row r="59" spans="1:25" x14ac:dyDescent="0.5">
      <c r="A59" s="61" t="s">
        <v>155</v>
      </c>
      <c r="B59" s="61"/>
      <c r="C59" s="61"/>
      <c r="D59" s="27">
        <f>SUM(D44:D58)</f>
        <v>3400.7799999999997</v>
      </c>
      <c r="E59" s="27">
        <f t="shared" ref="E59:K59" si="6">SUM(E44:E58)</f>
        <v>1617.5776000000001</v>
      </c>
      <c r="F59" s="27">
        <f t="shared" si="6"/>
        <v>104.9849</v>
      </c>
      <c r="G59" s="27">
        <f t="shared" si="6"/>
        <v>1678.2099999999998</v>
      </c>
      <c r="H59" s="27"/>
      <c r="I59" s="27">
        <f t="shared" si="6"/>
        <v>1634.3</v>
      </c>
      <c r="J59" s="27">
        <f t="shared" si="6"/>
        <v>960.24</v>
      </c>
      <c r="K59" s="27">
        <f t="shared" si="6"/>
        <v>2594.5400000000004</v>
      </c>
      <c r="L59" s="27"/>
      <c r="M59" s="27"/>
      <c r="N59" s="27"/>
      <c r="O59" s="27"/>
      <c r="P59" s="27"/>
      <c r="Q59" s="27">
        <f t="shared" ref="Q59:S59" si="7">SUM(Q44:Q58)</f>
        <v>1114.8999999999999</v>
      </c>
      <c r="R59" s="27"/>
      <c r="S59" s="27">
        <f t="shared" si="7"/>
        <v>0</v>
      </c>
      <c r="T59" s="27"/>
      <c r="U59" s="27">
        <f t="shared" ref="U59:X59" si="8">SUM(U44:U58)</f>
        <v>1114.8999999999999</v>
      </c>
      <c r="V59" s="27">
        <f t="shared" si="8"/>
        <v>56.96</v>
      </c>
      <c r="W59" s="27">
        <f t="shared" si="8"/>
        <v>1057.9400000000003</v>
      </c>
      <c r="X59" s="27">
        <f t="shared" si="8"/>
        <v>0</v>
      </c>
      <c r="Y59" s="32"/>
    </row>
    <row r="60" spans="1:25" hidden="1" x14ac:dyDescent="0.5">
      <c r="A60" s="3"/>
      <c r="B60" s="60" t="s">
        <v>201</v>
      </c>
      <c r="C60" s="60"/>
      <c r="D60" s="12"/>
      <c r="E60" s="33"/>
      <c r="F60" s="33"/>
      <c r="G60" s="33"/>
      <c r="H60" s="40"/>
      <c r="I60" s="40"/>
      <c r="J60" s="40"/>
      <c r="K60" s="12"/>
      <c r="L60" s="40"/>
      <c r="M60" s="30"/>
      <c r="N60" s="30"/>
      <c r="O60" s="30"/>
      <c r="P60" s="30"/>
      <c r="Q60" s="55"/>
      <c r="R60" s="55"/>
      <c r="S60" s="55"/>
      <c r="T60" s="55"/>
      <c r="U60" s="42"/>
      <c r="V60" s="55"/>
      <c r="W60" s="42"/>
      <c r="X60" s="55"/>
      <c r="Y60" s="28"/>
    </row>
    <row r="61" spans="1:25" ht="102.5" hidden="1" x14ac:dyDescent="0.5">
      <c r="A61" s="6">
        <v>48</v>
      </c>
      <c r="B61" s="16" t="s">
        <v>297</v>
      </c>
      <c r="C61" s="6" t="s">
        <v>80</v>
      </c>
      <c r="D61" s="27">
        <v>690.71</v>
      </c>
      <c r="E61" s="39">
        <v>384.21</v>
      </c>
      <c r="F61" s="39">
        <v>26.31</v>
      </c>
      <c r="G61" s="39">
        <v>280.19</v>
      </c>
      <c r="H61" s="48" t="s">
        <v>202</v>
      </c>
      <c r="I61" s="48">
        <v>356.95</v>
      </c>
      <c r="J61" s="48">
        <v>12.79</v>
      </c>
      <c r="K61" s="12">
        <f t="shared" ref="K61:K63" si="9">I61+J61</f>
        <v>369.74</v>
      </c>
      <c r="L61" s="48"/>
      <c r="M61" s="20" t="s">
        <v>203</v>
      </c>
      <c r="N61" s="20"/>
      <c r="O61" s="20"/>
      <c r="P61" s="54">
        <v>0</v>
      </c>
      <c r="Q61" s="47">
        <v>13.34</v>
      </c>
      <c r="R61" s="54">
        <v>0</v>
      </c>
      <c r="S61" s="47">
        <v>0</v>
      </c>
      <c r="T61" s="53">
        <f>P61+R61</f>
        <v>0</v>
      </c>
      <c r="U61" s="42">
        <f t="shared" si="0"/>
        <v>13.34</v>
      </c>
      <c r="V61" s="47">
        <v>13.34</v>
      </c>
      <c r="W61" s="42">
        <f t="shared" si="1"/>
        <v>0</v>
      </c>
      <c r="X61" s="42">
        <v>0</v>
      </c>
      <c r="Y61" s="24" t="s">
        <v>230</v>
      </c>
    </row>
    <row r="62" spans="1:25" ht="143.5" hidden="1" x14ac:dyDescent="0.5">
      <c r="A62" s="6">
        <v>49</v>
      </c>
      <c r="B62" s="16" t="s">
        <v>298</v>
      </c>
      <c r="C62" s="6" t="s">
        <v>80</v>
      </c>
      <c r="D62" s="27">
        <v>577.23</v>
      </c>
      <c r="E62" s="39">
        <v>266.33999999999997</v>
      </c>
      <c r="F62" s="39">
        <v>20.55</v>
      </c>
      <c r="G62" s="39">
        <v>290.33999999999997</v>
      </c>
      <c r="H62" s="48" t="s">
        <v>204</v>
      </c>
      <c r="I62" s="48"/>
      <c r="J62" s="48"/>
      <c r="K62" s="12"/>
      <c r="L62" s="48"/>
      <c r="M62" s="20"/>
      <c r="N62" s="20"/>
      <c r="O62" s="20"/>
      <c r="P62" s="54">
        <v>0</v>
      </c>
      <c r="Q62" s="47">
        <v>10.27</v>
      </c>
      <c r="R62" s="54">
        <v>0</v>
      </c>
      <c r="S62" s="47">
        <v>0</v>
      </c>
      <c r="T62" s="53">
        <v>0</v>
      </c>
      <c r="U62" s="42">
        <f t="shared" si="0"/>
        <v>10.27</v>
      </c>
      <c r="V62" s="47">
        <v>10.27</v>
      </c>
      <c r="W62" s="42">
        <f t="shared" si="1"/>
        <v>0</v>
      </c>
      <c r="X62" s="42">
        <v>0</v>
      </c>
      <c r="Y62" s="24" t="s">
        <v>231</v>
      </c>
    </row>
    <row r="63" spans="1:25" ht="102.5" hidden="1" x14ac:dyDescent="0.5">
      <c r="A63" s="6">
        <v>50</v>
      </c>
      <c r="B63" s="16" t="s">
        <v>299</v>
      </c>
      <c r="C63" s="6" t="s">
        <v>80</v>
      </c>
      <c r="D63" s="27">
        <v>292.56</v>
      </c>
      <c r="E63" s="48">
        <v>149.85</v>
      </c>
      <c r="F63" s="48">
        <v>9.61</v>
      </c>
      <c r="G63" s="48">
        <v>133.1</v>
      </c>
      <c r="H63" s="48" t="s">
        <v>205</v>
      </c>
      <c r="I63" s="48">
        <v>194.7</v>
      </c>
      <c r="J63" s="48">
        <v>45.31</v>
      </c>
      <c r="K63" s="12">
        <f t="shared" si="9"/>
        <v>240.01</v>
      </c>
      <c r="L63" s="48"/>
      <c r="M63" s="20"/>
      <c r="N63" s="20"/>
      <c r="O63" s="20"/>
      <c r="P63" s="54">
        <v>0</v>
      </c>
      <c r="Q63" s="47">
        <v>4.8049999999999997</v>
      </c>
      <c r="R63" s="54">
        <v>0</v>
      </c>
      <c r="S63" s="47">
        <v>0</v>
      </c>
      <c r="T63" s="53">
        <v>0</v>
      </c>
      <c r="U63" s="42">
        <f t="shared" si="0"/>
        <v>4.8049999999999997</v>
      </c>
      <c r="V63" s="47">
        <v>4.8049999999999997</v>
      </c>
      <c r="W63" s="42">
        <f t="shared" si="1"/>
        <v>0</v>
      </c>
      <c r="X63" s="42">
        <v>0</v>
      </c>
      <c r="Y63" s="24" t="s">
        <v>232</v>
      </c>
    </row>
    <row r="64" spans="1:25" ht="184.5" hidden="1" x14ac:dyDescent="0.5">
      <c r="A64" s="6">
        <v>51</v>
      </c>
      <c r="B64" s="16" t="s">
        <v>300</v>
      </c>
      <c r="C64" s="6" t="s">
        <v>80</v>
      </c>
      <c r="D64" s="27">
        <v>56.15</v>
      </c>
      <c r="E64" s="39">
        <v>34.520000000000003</v>
      </c>
      <c r="F64" s="39">
        <v>2.2200000000000002</v>
      </c>
      <c r="G64" s="39">
        <f>D64-E64-F64</f>
        <v>19.409999999999997</v>
      </c>
      <c r="H64" s="48" t="s">
        <v>206</v>
      </c>
      <c r="I64" s="48"/>
      <c r="J64" s="48"/>
      <c r="K64" s="27"/>
      <c r="L64" s="48"/>
      <c r="M64" s="20"/>
      <c r="N64" s="20"/>
      <c r="O64" s="20"/>
      <c r="P64" s="56"/>
      <c r="Q64" s="47">
        <v>1.1100000000000001</v>
      </c>
      <c r="R64" s="56"/>
      <c r="S64" s="47"/>
      <c r="T64" s="53"/>
      <c r="U64" s="42">
        <f t="shared" si="0"/>
        <v>1.1100000000000001</v>
      </c>
      <c r="V64" s="47">
        <v>1.1100000000000001</v>
      </c>
      <c r="W64" s="42">
        <f t="shared" si="1"/>
        <v>0</v>
      </c>
      <c r="X64" s="42"/>
      <c r="Y64" s="24" t="s">
        <v>215</v>
      </c>
    </row>
    <row r="65" spans="1:27" ht="164" hidden="1" x14ac:dyDescent="0.5">
      <c r="A65" s="6">
        <v>52</v>
      </c>
      <c r="B65" s="16" t="s">
        <v>301</v>
      </c>
      <c r="C65" s="6" t="s">
        <v>80</v>
      </c>
      <c r="D65" s="27">
        <v>66.59</v>
      </c>
      <c r="E65" s="39">
        <v>31.23</v>
      </c>
      <c r="F65" s="39">
        <v>2.0299999999999998</v>
      </c>
      <c r="G65" s="39">
        <f>D65-E65-F65</f>
        <v>33.33</v>
      </c>
      <c r="H65" s="48" t="s">
        <v>206</v>
      </c>
      <c r="I65" s="48"/>
      <c r="J65" s="48"/>
      <c r="K65" s="27"/>
      <c r="L65" s="48"/>
      <c r="M65" s="20"/>
      <c r="N65" s="20"/>
      <c r="O65" s="20"/>
      <c r="P65" s="56"/>
      <c r="Q65" s="47">
        <v>1.0149999999999999</v>
      </c>
      <c r="R65" s="56"/>
      <c r="S65" s="47"/>
      <c r="T65" s="53"/>
      <c r="U65" s="42">
        <f t="shared" si="0"/>
        <v>1.0149999999999999</v>
      </c>
      <c r="V65" s="47">
        <v>1.0149999999999999</v>
      </c>
      <c r="W65" s="42">
        <f t="shared" si="1"/>
        <v>0</v>
      </c>
      <c r="X65" s="42"/>
      <c r="Y65" s="24" t="s">
        <v>233</v>
      </c>
    </row>
    <row r="66" spans="1:27" ht="102.5" hidden="1" x14ac:dyDescent="0.5">
      <c r="A66" s="6">
        <v>53</v>
      </c>
      <c r="B66" s="16" t="s">
        <v>302</v>
      </c>
      <c r="C66" s="6" t="s">
        <v>80</v>
      </c>
      <c r="D66" s="27">
        <v>77.7</v>
      </c>
      <c r="E66" s="39">
        <v>39.9</v>
      </c>
      <c r="F66" s="39">
        <v>2.56</v>
      </c>
      <c r="G66" s="39">
        <f>D66-E66-F66</f>
        <v>35.24</v>
      </c>
      <c r="H66" s="48" t="s">
        <v>206</v>
      </c>
      <c r="I66" s="48"/>
      <c r="J66" s="48"/>
      <c r="K66" s="27"/>
      <c r="L66" s="48"/>
      <c r="M66" s="20"/>
      <c r="N66" s="20"/>
      <c r="O66" s="20"/>
      <c r="P66" s="56"/>
      <c r="Q66" s="47">
        <v>1.28</v>
      </c>
      <c r="R66" s="56"/>
      <c r="S66" s="47"/>
      <c r="T66" s="53"/>
      <c r="U66" s="42">
        <f t="shared" si="0"/>
        <v>1.28</v>
      </c>
      <c r="V66" s="47">
        <v>1.28</v>
      </c>
      <c r="W66" s="42">
        <f t="shared" si="1"/>
        <v>0</v>
      </c>
      <c r="X66" s="42"/>
      <c r="Y66" s="24" t="s">
        <v>234</v>
      </c>
    </row>
    <row r="67" spans="1:27" ht="197.25" hidden="1" customHeight="1" x14ac:dyDescent="0.5">
      <c r="A67" s="6">
        <v>54</v>
      </c>
      <c r="B67" s="16" t="s">
        <v>303</v>
      </c>
      <c r="C67" s="6" t="s">
        <v>80</v>
      </c>
      <c r="D67" s="27">
        <v>475.98</v>
      </c>
      <c r="E67" s="39">
        <f>D67-F67-G67</f>
        <v>242.85000000000002</v>
      </c>
      <c r="F67" s="39">
        <v>15.24</v>
      </c>
      <c r="G67" s="39">
        <v>217.89</v>
      </c>
      <c r="H67" s="48" t="s">
        <v>207</v>
      </c>
      <c r="I67" s="48"/>
      <c r="J67" s="48"/>
      <c r="K67" s="27"/>
      <c r="L67" s="48"/>
      <c r="M67" s="20"/>
      <c r="N67" s="20"/>
      <c r="O67" s="20"/>
      <c r="P67" s="56"/>
      <c r="Q67" s="47">
        <v>7.62</v>
      </c>
      <c r="R67" s="56"/>
      <c r="S67" s="47"/>
      <c r="T67" s="53"/>
      <c r="U67" s="42">
        <f t="shared" si="0"/>
        <v>7.62</v>
      </c>
      <c r="V67" s="47">
        <v>7.62</v>
      </c>
      <c r="W67" s="42">
        <f t="shared" si="1"/>
        <v>0</v>
      </c>
      <c r="X67" s="42"/>
      <c r="Y67" s="24" t="s">
        <v>216</v>
      </c>
    </row>
    <row r="68" spans="1:27" ht="160.5" hidden="1" customHeight="1" x14ac:dyDescent="0.5">
      <c r="A68" s="6">
        <v>55</v>
      </c>
      <c r="B68" s="16" t="s">
        <v>304</v>
      </c>
      <c r="C68" s="6" t="s">
        <v>80</v>
      </c>
      <c r="D68" s="27">
        <v>264.67</v>
      </c>
      <c r="E68" s="39">
        <f>D68-F68-G68</f>
        <v>137.55000000000004</v>
      </c>
      <c r="F68" s="39">
        <v>8.52</v>
      </c>
      <c r="G68" s="39">
        <v>118.6</v>
      </c>
      <c r="H68" s="48" t="s">
        <v>208</v>
      </c>
      <c r="I68" s="48"/>
      <c r="J68" s="48"/>
      <c r="K68" s="27"/>
      <c r="L68" s="48"/>
      <c r="M68" s="20"/>
      <c r="N68" s="20"/>
      <c r="O68" s="20"/>
      <c r="P68" s="56"/>
      <c r="Q68" s="47">
        <v>4.26</v>
      </c>
      <c r="R68" s="56"/>
      <c r="S68" s="47"/>
      <c r="T68" s="53"/>
      <c r="U68" s="42">
        <f t="shared" si="0"/>
        <v>4.26</v>
      </c>
      <c r="V68" s="47">
        <v>4.26</v>
      </c>
      <c r="W68" s="42">
        <f t="shared" si="1"/>
        <v>0</v>
      </c>
      <c r="X68" s="42"/>
      <c r="Y68" s="24" t="s">
        <v>311</v>
      </c>
    </row>
    <row r="69" spans="1:27" ht="128.25" hidden="1" customHeight="1" x14ac:dyDescent="0.5">
      <c r="A69" s="6">
        <v>56</v>
      </c>
      <c r="B69" s="16" t="s">
        <v>305</v>
      </c>
      <c r="C69" s="6" t="s">
        <v>80</v>
      </c>
      <c r="D69" s="27">
        <v>128.91</v>
      </c>
      <c r="E69" s="39">
        <v>70.47</v>
      </c>
      <c r="F69" s="39">
        <v>4.55</v>
      </c>
      <c r="G69" s="39">
        <v>53.88</v>
      </c>
      <c r="H69" s="48" t="s">
        <v>208</v>
      </c>
      <c r="I69" s="48"/>
      <c r="J69" s="48"/>
      <c r="K69" s="27"/>
      <c r="L69" s="48"/>
      <c r="M69" s="20"/>
      <c r="N69" s="20"/>
      <c r="O69" s="20"/>
      <c r="P69" s="56"/>
      <c r="Q69" s="47">
        <v>2.2749999999999999</v>
      </c>
      <c r="R69" s="56"/>
      <c r="S69" s="47"/>
      <c r="T69" s="53"/>
      <c r="U69" s="42">
        <f t="shared" si="0"/>
        <v>2.2749999999999999</v>
      </c>
      <c r="V69" s="47">
        <v>2.2749999999999999</v>
      </c>
      <c r="W69" s="42">
        <f t="shared" si="1"/>
        <v>0</v>
      </c>
      <c r="X69" s="42"/>
      <c r="Y69" s="24" t="s">
        <v>218</v>
      </c>
    </row>
    <row r="70" spans="1:27" ht="201.75" hidden="1" customHeight="1" x14ac:dyDescent="0.5">
      <c r="A70" s="6">
        <v>57</v>
      </c>
      <c r="B70" s="16" t="s">
        <v>306</v>
      </c>
      <c r="C70" s="6" t="s">
        <v>80</v>
      </c>
      <c r="D70" s="27">
        <v>48.71</v>
      </c>
      <c r="E70" s="39">
        <f t="shared" ref="E70:E75" si="10">D70-F70-G70</f>
        <v>24.930000000000003</v>
      </c>
      <c r="F70" s="39">
        <v>1.58</v>
      </c>
      <c r="G70" s="39">
        <v>22.2</v>
      </c>
      <c r="H70" s="48" t="s">
        <v>209</v>
      </c>
      <c r="I70" s="48"/>
      <c r="J70" s="48"/>
      <c r="K70" s="27"/>
      <c r="L70" s="48"/>
      <c r="M70" s="20"/>
      <c r="N70" s="20"/>
      <c r="O70" s="20"/>
      <c r="P70" s="56"/>
      <c r="Q70" s="47">
        <v>0.79</v>
      </c>
      <c r="R70" s="56"/>
      <c r="S70" s="47"/>
      <c r="T70" s="53"/>
      <c r="U70" s="42">
        <f t="shared" si="0"/>
        <v>0.79</v>
      </c>
      <c r="V70" s="47">
        <v>0.79</v>
      </c>
      <c r="W70" s="42">
        <f t="shared" si="1"/>
        <v>0</v>
      </c>
      <c r="X70" s="42"/>
      <c r="Y70" s="26" t="s">
        <v>217</v>
      </c>
      <c r="Z70" s="34"/>
      <c r="AA70" s="35"/>
    </row>
    <row r="71" spans="1:27" ht="144.75" hidden="1" customHeight="1" x14ac:dyDescent="0.5">
      <c r="A71" s="6">
        <v>58</v>
      </c>
      <c r="B71" s="16" t="s">
        <v>307</v>
      </c>
      <c r="C71" s="6" t="s">
        <v>80</v>
      </c>
      <c r="D71" s="27">
        <v>206.02</v>
      </c>
      <c r="E71" s="39">
        <f t="shared" si="10"/>
        <v>103.19000000000001</v>
      </c>
      <c r="F71" s="39">
        <v>6.66</v>
      </c>
      <c r="G71" s="39">
        <v>96.17</v>
      </c>
      <c r="H71" s="48" t="s">
        <v>209</v>
      </c>
      <c r="I71" s="48"/>
      <c r="J71" s="48"/>
      <c r="K71" s="27"/>
      <c r="L71" s="48"/>
      <c r="M71" s="20"/>
      <c r="N71" s="20"/>
      <c r="O71" s="20"/>
      <c r="P71" s="56"/>
      <c r="Q71" s="47">
        <v>3.33</v>
      </c>
      <c r="R71" s="56"/>
      <c r="S71" s="47"/>
      <c r="T71" s="53"/>
      <c r="U71" s="42">
        <f t="shared" si="0"/>
        <v>3.33</v>
      </c>
      <c r="V71" s="47">
        <v>3.33</v>
      </c>
      <c r="W71" s="42">
        <f t="shared" si="1"/>
        <v>0</v>
      </c>
      <c r="X71" s="42"/>
      <c r="Y71" s="26" t="s">
        <v>219</v>
      </c>
    </row>
    <row r="72" spans="1:27" ht="216.75" hidden="1" customHeight="1" x14ac:dyDescent="0.5">
      <c r="A72" s="6">
        <v>59</v>
      </c>
      <c r="B72" s="16" t="s">
        <v>308</v>
      </c>
      <c r="C72" s="6" t="s">
        <v>80</v>
      </c>
      <c r="D72" s="27">
        <v>55.47</v>
      </c>
      <c r="E72" s="39">
        <f t="shared" si="10"/>
        <v>29.409999999999997</v>
      </c>
      <c r="F72" s="39">
        <v>1.84</v>
      </c>
      <c r="G72" s="39">
        <v>24.22</v>
      </c>
      <c r="H72" s="48" t="s">
        <v>209</v>
      </c>
      <c r="I72" s="48"/>
      <c r="J72" s="48"/>
      <c r="K72" s="27"/>
      <c r="L72" s="48"/>
      <c r="M72" s="20"/>
      <c r="N72" s="20"/>
      <c r="O72" s="20"/>
      <c r="P72" s="56"/>
      <c r="Q72" s="47">
        <v>0.92</v>
      </c>
      <c r="R72" s="56"/>
      <c r="S72" s="47"/>
      <c r="T72" s="53"/>
      <c r="U72" s="42">
        <f t="shared" si="0"/>
        <v>0.92</v>
      </c>
      <c r="V72" s="47">
        <v>0.92</v>
      </c>
      <c r="W72" s="42">
        <f t="shared" si="1"/>
        <v>0</v>
      </c>
      <c r="X72" s="42"/>
      <c r="Y72" s="26" t="s">
        <v>220</v>
      </c>
    </row>
    <row r="73" spans="1:27" ht="164" hidden="1" x14ac:dyDescent="0.5">
      <c r="A73" s="6">
        <v>60</v>
      </c>
      <c r="B73" s="16" t="s">
        <v>309</v>
      </c>
      <c r="C73" s="6" t="s">
        <v>80</v>
      </c>
      <c r="D73" s="27">
        <v>97.19</v>
      </c>
      <c r="E73" s="39">
        <f t="shared" si="10"/>
        <v>55.629999999999995</v>
      </c>
      <c r="F73" s="39">
        <v>3.5</v>
      </c>
      <c r="G73" s="39">
        <v>38.06</v>
      </c>
      <c r="H73" s="48" t="s">
        <v>209</v>
      </c>
      <c r="I73" s="48"/>
      <c r="J73" s="48"/>
      <c r="K73" s="27"/>
      <c r="L73" s="48"/>
      <c r="M73" s="20"/>
      <c r="N73" s="20"/>
      <c r="O73" s="20"/>
      <c r="P73" s="56"/>
      <c r="Q73" s="47">
        <v>1.75</v>
      </c>
      <c r="R73" s="56"/>
      <c r="S73" s="47"/>
      <c r="T73" s="53"/>
      <c r="U73" s="42">
        <f t="shared" si="0"/>
        <v>1.75</v>
      </c>
      <c r="V73" s="47">
        <v>1.75</v>
      </c>
      <c r="W73" s="42">
        <f t="shared" si="1"/>
        <v>0</v>
      </c>
      <c r="X73" s="42"/>
      <c r="Y73" s="26" t="s">
        <v>221</v>
      </c>
    </row>
    <row r="74" spans="1:27" ht="61.5" hidden="1" x14ac:dyDescent="0.5">
      <c r="A74" s="6">
        <v>61</v>
      </c>
      <c r="B74" s="16" t="s">
        <v>210</v>
      </c>
      <c r="C74" s="6" t="s">
        <v>80</v>
      </c>
      <c r="D74" s="27">
        <v>186.47</v>
      </c>
      <c r="E74" s="39">
        <f t="shared" si="10"/>
        <v>83.710000000000008</v>
      </c>
      <c r="F74" s="39">
        <v>5.44</v>
      </c>
      <c r="G74" s="39">
        <v>97.32</v>
      </c>
      <c r="H74" s="48" t="s">
        <v>211</v>
      </c>
      <c r="I74" s="48"/>
      <c r="J74" s="48"/>
      <c r="K74" s="27"/>
      <c r="L74" s="48"/>
      <c r="M74" s="20"/>
      <c r="N74" s="20"/>
      <c r="O74" s="20"/>
      <c r="P74" s="56"/>
      <c r="Q74" s="47">
        <v>2.72</v>
      </c>
      <c r="R74" s="56"/>
      <c r="S74" s="47"/>
      <c r="T74" s="53"/>
      <c r="U74" s="42">
        <f t="shared" si="0"/>
        <v>2.72</v>
      </c>
      <c r="V74" s="47">
        <v>2.72</v>
      </c>
      <c r="W74" s="42">
        <f t="shared" si="1"/>
        <v>0</v>
      </c>
      <c r="X74" s="42"/>
      <c r="Y74" s="26" t="s">
        <v>222</v>
      </c>
    </row>
    <row r="75" spans="1:27" ht="41" hidden="1" x14ac:dyDescent="0.5">
      <c r="A75" s="6">
        <v>62</v>
      </c>
      <c r="B75" s="16" t="s">
        <v>212</v>
      </c>
      <c r="C75" s="6" t="s">
        <v>80</v>
      </c>
      <c r="D75" s="27">
        <v>49.06</v>
      </c>
      <c r="E75" s="39">
        <f t="shared" si="10"/>
        <v>22.85</v>
      </c>
      <c r="F75" s="39">
        <v>1.42</v>
      </c>
      <c r="G75" s="39">
        <v>24.79</v>
      </c>
      <c r="H75" s="48" t="s">
        <v>211</v>
      </c>
      <c r="I75" s="48"/>
      <c r="J75" s="48"/>
      <c r="K75" s="27"/>
      <c r="L75" s="48"/>
      <c r="M75" s="20"/>
      <c r="N75" s="20"/>
      <c r="O75" s="20"/>
      <c r="P75" s="56"/>
      <c r="Q75" s="47">
        <v>0.71</v>
      </c>
      <c r="R75" s="56"/>
      <c r="S75" s="47"/>
      <c r="T75" s="53"/>
      <c r="U75" s="42">
        <f t="shared" ref="U75:U76" si="11">Q75+S75</f>
        <v>0.71</v>
      </c>
      <c r="V75" s="47">
        <v>0.71</v>
      </c>
      <c r="W75" s="42">
        <f t="shared" ref="W75:W76" si="12">U75-V75</f>
        <v>0</v>
      </c>
      <c r="X75" s="42"/>
      <c r="Y75" s="26" t="s">
        <v>223</v>
      </c>
    </row>
    <row r="76" spans="1:27" ht="61.5" hidden="1" x14ac:dyDescent="0.5">
      <c r="A76" s="6">
        <v>63</v>
      </c>
      <c r="B76" s="16" t="s">
        <v>310</v>
      </c>
      <c r="C76" s="6" t="s">
        <v>80</v>
      </c>
      <c r="D76" s="27">
        <v>351.03</v>
      </c>
      <c r="E76" s="39">
        <v>207.99</v>
      </c>
      <c r="F76" s="39">
        <v>13.14</v>
      </c>
      <c r="G76" s="45">
        <f>D76-E76-F76</f>
        <v>129.89999999999998</v>
      </c>
      <c r="H76" s="48" t="s">
        <v>213</v>
      </c>
      <c r="I76" s="48"/>
      <c r="J76" s="48"/>
      <c r="K76" s="27"/>
      <c r="L76" s="48"/>
      <c r="M76" s="20"/>
      <c r="N76" s="20"/>
      <c r="O76" s="20"/>
      <c r="P76" s="56"/>
      <c r="Q76" s="47">
        <v>6.57</v>
      </c>
      <c r="R76" s="56"/>
      <c r="S76" s="47"/>
      <c r="T76" s="53"/>
      <c r="U76" s="42">
        <f t="shared" si="11"/>
        <v>6.57</v>
      </c>
      <c r="V76" s="47">
        <v>6.57</v>
      </c>
      <c r="W76" s="42">
        <f t="shared" si="12"/>
        <v>0</v>
      </c>
      <c r="X76" s="42"/>
      <c r="Y76" s="26" t="s">
        <v>224</v>
      </c>
    </row>
    <row r="77" spans="1:27" hidden="1" x14ac:dyDescent="0.5">
      <c r="A77" s="67" t="s">
        <v>155</v>
      </c>
      <c r="B77" s="67"/>
      <c r="C77" s="67"/>
      <c r="D77" s="27">
        <f>SUM(D61:D76)</f>
        <v>3624.45</v>
      </c>
      <c r="E77" s="27">
        <f>SUM(E61:E76)</f>
        <v>1884.6300000000003</v>
      </c>
      <c r="F77" s="27">
        <f>SUM(F61:F76)</f>
        <v>125.16999999999999</v>
      </c>
      <c r="G77" s="27">
        <f>SUM(G61:G76)</f>
        <v>1614.6399999999999</v>
      </c>
      <c r="H77" s="48"/>
      <c r="I77" s="48"/>
      <c r="J77" s="48"/>
      <c r="K77" s="27"/>
      <c r="L77" s="48"/>
      <c r="M77" s="43"/>
      <c r="N77" s="43"/>
      <c r="O77" s="43"/>
      <c r="P77" s="43"/>
      <c r="Q77" s="36">
        <f t="shared" ref="Q77:U77" si="13">SUM(Q61:Q76)</f>
        <v>62.764999999999993</v>
      </c>
      <c r="R77" s="36"/>
      <c r="S77" s="36">
        <f t="shared" si="13"/>
        <v>0</v>
      </c>
      <c r="T77" s="36"/>
      <c r="U77" s="36">
        <f t="shared" si="13"/>
        <v>62.764999999999993</v>
      </c>
      <c r="V77" s="36">
        <f>SUM(V61:V76)</f>
        <v>62.764999999999993</v>
      </c>
      <c r="W77" s="36">
        <f>SUM(W61:W76)</f>
        <v>0</v>
      </c>
      <c r="X77" s="36">
        <f>SUM(X61:X76)</f>
        <v>0</v>
      </c>
      <c r="Y77" s="20"/>
    </row>
    <row r="78" spans="1:27" hidden="1" x14ac:dyDescent="0.5">
      <c r="A78" s="68" t="s">
        <v>214</v>
      </c>
      <c r="B78" s="69"/>
      <c r="C78" s="70"/>
      <c r="D78" s="27">
        <f>D77+D59+D42</f>
        <v>14067.9781</v>
      </c>
      <c r="E78" s="27">
        <f>E77+E59+E42</f>
        <v>7585.8868999999995</v>
      </c>
      <c r="F78" s="27">
        <f>F77+F59+F42</f>
        <v>463.31589999999994</v>
      </c>
      <c r="G78" s="27">
        <f>G77+G59+G42</f>
        <v>6018.7649000000001</v>
      </c>
      <c r="H78" s="27"/>
      <c r="I78" s="27">
        <f>I77+I59+I42</f>
        <v>5360.4400000000005</v>
      </c>
      <c r="J78" s="27">
        <f t="shared" ref="J78:K78" si="14">J77+J59+J42</f>
        <v>2648.674</v>
      </c>
      <c r="K78" s="27">
        <f t="shared" si="14"/>
        <v>8008.9139999999989</v>
      </c>
      <c r="L78" s="27"/>
      <c r="M78" s="27"/>
      <c r="N78" s="27"/>
      <c r="O78" s="27"/>
      <c r="P78" s="27"/>
      <c r="Q78" s="27">
        <f t="shared" ref="Q78:X78" si="15">Q77+Q59+Q42</f>
        <v>5700.0599999999986</v>
      </c>
      <c r="R78" s="27"/>
      <c r="S78" s="27">
        <f t="shared" si="15"/>
        <v>0</v>
      </c>
      <c r="T78" s="27"/>
      <c r="U78" s="27">
        <f t="shared" si="15"/>
        <v>5700.0599999999986</v>
      </c>
      <c r="V78" s="27">
        <f t="shared" si="15"/>
        <v>343.82500000000005</v>
      </c>
      <c r="W78" s="27">
        <f t="shared" si="15"/>
        <v>5356.2350000000006</v>
      </c>
      <c r="X78" s="27">
        <f t="shared" si="15"/>
        <v>235.11199999999997</v>
      </c>
      <c r="Y78" s="37"/>
    </row>
    <row r="79" spans="1:27" hidden="1" x14ac:dyDescent="0.5">
      <c r="Q79" s="22"/>
    </row>
    <row r="80" spans="1:27" x14ac:dyDescent="0.5">
      <c r="Q80" s="22"/>
    </row>
  </sheetData>
  <mergeCells count="21">
    <mergeCell ref="A42:C42"/>
    <mergeCell ref="A59:C59"/>
    <mergeCell ref="B60:C60"/>
    <mergeCell ref="A77:C77"/>
    <mergeCell ref="A78:C78"/>
    <mergeCell ref="Y5:Y7"/>
    <mergeCell ref="A1:Y1"/>
    <mergeCell ref="A2:Y2"/>
    <mergeCell ref="T3:U3"/>
    <mergeCell ref="A5:A7"/>
    <mergeCell ref="B5:B7"/>
    <mergeCell ref="C5:C7"/>
    <mergeCell ref="D5:H6"/>
    <mergeCell ref="I5:K6"/>
    <mergeCell ref="L5:O6"/>
    <mergeCell ref="P5:Q5"/>
    <mergeCell ref="R5:S5"/>
    <mergeCell ref="T5:U5"/>
    <mergeCell ref="V5:V7"/>
    <mergeCell ref="W5:W7"/>
    <mergeCell ref="X5:X7"/>
  </mergeCells>
  <printOptions horizontalCentered="1"/>
  <pageMargins left="0.11811023622047245" right="0" top="0.59055118110236227" bottom="0" header="0" footer="0"/>
  <pageSetup paperSize="5" scale="38" orientation="landscape" r:id="rId1"/>
  <rowBreaks count="3" manualBreakCount="3">
    <brk id="32" max="24" man="1"/>
    <brk id="55" max="24" man="1"/>
    <brk id="67"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25.05.24   </vt:lpstr>
      <vt:lpstr>'25.05.24   '!Print_Area</vt:lpstr>
      <vt:lpstr>'25.05.24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aman yadav</cp:lastModifiedBy>
  <cp:lastPrinted>2024-05-29T06:19:37Z</cp:lastPrinted>
  <dcterms:created xsi:type="dcterms:W3CDTF">2024-05-29T05:26:06Z</dcterms:created>
  <dcterms:modified xsi:type="dcterms:W3CDTF">2024-06-01T09:04:34Z</dcterms:modified>
</cp:coreProperties>
</file>